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0\anual 2020\FORMATOS ASEH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90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61" i="1" l="1"/>
  <c r="H61" i="1" s="1"/>
  <c r="E27" i="1"/>
  <c r="D81" i="1"/>
  <c r="F81" i="1"/>
  <c r="E37" i="1"/>
  <c r="H37" i="1" s="1"/>
  <c r="G81" i="1"/>
  <c r="H27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<sst xmlns="http://schemas.openxmlformats.org/spreadsheetml/2006/main" count="88" uniqueCount="88">
  <si>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</si>
  <si>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</si>
  <si>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</si>
  <si>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</si>
  <si>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</si>
  <si>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</si>
  <si>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</si>
  <si>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</si>
  <si>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</si>
  <si>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</si>
  <si>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</si>
  <si>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</si>
  <si>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</si>
  <si>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</si>
  <si>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</si>
  <si>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</si>
  <si>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</si>
  <si>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</si>
  <si>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</si>
  <si>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</si>
  <si>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</si>
  <si>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</si>
  <si>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</si>
  <si>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</si>
  <si>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</si>
  <si>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</si>
  <si>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</si>
  <si>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</si>
  <si>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</si>
  <si>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</si>
  <si>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</si>
  <si>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</si>
  <si>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</si>
  <si>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</si>
  <si>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</si>
  <si>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</si>
  <si>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</si>
  <si>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</si>
  <si>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</si>
  <si>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</si>
  <si>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</si>
  <si>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</si>
  <si>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</si>
  <si>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</si>
  <si>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</si>
  <si>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</si>
  <si>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</si>
  <si>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</si>
  <si>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</si>
  <si>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</si>
  <si>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</si>
  <si>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</si>
  <si>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</si>
  <si>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</si>
  <si>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</si>
  <si>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</si>
  <si>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</si>
  <si>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</si>
  <si>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</si>
  <si>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</si>
  <si>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</si>
  <si>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</si>
  <si>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</si>
  <si>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</si>
  <si>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</si>
  <si>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</si>
  <si>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</si>
  <si>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</si>
  <si>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</si>
  <si>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</si>
  <si>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</si>
  <si>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</si>
  <si>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</si>
  <si>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</si>
  <si>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</si>
  <si>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</si>
  <si>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</si>
  <si>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</si>
  <si>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</si>
  <si>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</si>
  <si>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</si>
  <si>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</si>
  <si>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</si>
  <si>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</si>
  <si>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</si>
  <si>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</si>
  <si>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</t>
  </si>
  <si>
    <t>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</si>
</sst>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81"/>
  <sheetViews>
    <sheetView showGridLines="0" tabSelected="1" zoomScale="80" zoomScaleNormal="80" workbookViewId="0">
      <selection activeCell="C76" sqref="C7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85546875" style="1" bestFit="1" customWidth="1"/>
    <col min="4" max="4" width="17.7109375" style="1" bestFit="1" customWidth="1"/>
    <col min="5" max="5" width="19.85546875" style="1" bestFit="1" customWidth="1"/>
    <col min="6" max="7" width="19.140625" style="1" bestFit="1" customWidth="1"/>
    <col min="8" max="8" width="19.855468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3" t="s">
        <v>86</v>
      </c>
      <c r="C2" s="24"/>
      <c r="D2" s="24"/>
      <c r="E2" s="24"/>
      <c r="F2" s="24"/>
      <c r="G2" s="24"/>
      <c r="H2" s="25"/>
    </row>
    <row r="3" spans="2:9" x14ac:dyDescent="0.2">
      <c r="B3" s="26" t="s">
        <v>1</v>
      </c>
      <c r="C3" s="27"/>
      <c r="D3" s="27"/>
      <c r="E3" s="27"/>
      <c r="F3" s="27"/>
      <c r="G3" s="27"/>
      <c r="H3" s="28"/>
    </row>
    <row r="4" spans="2:9" x14ac:dyDescent="0.2">
      <c r="B4" s="26" t="s">
        <v>2</v>
      </c>
      <c r="C4" s="27"/>
      <c r="D4" s="27"/>
      <c r="E4" s="27"/>
      <c r="F4" s="27"/>
      <c r="G4" s="27"/>
      <c r="H4" s="28"/>
    </row>
    <row r="5" spans="2:9" ht="12.75" thickBot="1" x14ac:dyDescent="0.25">
      <c r="B5" s="29" t="s">
        <v>87</v>
      </c>
      <c r="C5" s="30"/>
      <c r="D5" s="30"/>
      <c r="E5" s="30"/>
      <c r="F5" s="30"/>
      <c r="G5" s="30"/>
      <c r="H5" s="31"/>
    </row>
    <row r="6" spans="2:9" ht="12.75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9" ht="24.75" thickBot="1" x14ac:dyDescent="0.25">
      <c r="B7" s="3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</row>
    <row r="8" spans="2:9" ht="15.75" customHeight="1" thickBot="1" x14ac:dyDescent="0.25">
      <c r="B8" s="3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2102949576.99</v>
      </c>
      <c r="D9" s="16">
        <f>SUM(D10:D16)</f>
        <v>-48818072.920000002</v>
      </c>
      <c r="E9" s="16">
        <f t="shared" ref="E9:E26" si="0">C9+D9</f>
        <v>2054131504.0699999</v>
      </c>
      <c r="F9" s="16">
        <f>SUM(F10:F16)</f>
        <v>2035229425.3099999</v>
      </c>
      <c r="G9" s="16">
        <f>SUM(G10:G16)</f>
        <v>2035229425.3099999</v>
      </c>
      <c r="H9" s="16">
        <f t="shared" ref="H9:H40" si="1">E9-F9</f>
        <v>18902078.75999999</v>
      </c>
    </row>
    <row r="10" spans="2:9" ht="12" customHeight="1" x14ac:dyDescent="0.2">
      <c r="B10" s="11" t="s">
        <v>14</v>
      </c>
      <c r="C10" s="12">
        <v>1302365823.8599999</v>
      </c>
      <c r="D10" s="13">
        <v>-80000000</v>
      </c>
      <c r="E10" s="18">
        <f t="shared" si="0"/>
        <v>1222365823.8599999</v>
      </c>
      <c r="F10" s="12">
        <v>1260076231.7</v>
      </c>
      <c r="G10" s="12">
        <v>1260076231.7</v>
      </c>
      <c r="H10" s="20">
        <f t="shared" si="1"/>
        <v>-37710407.840000153</v>
      </c>
    </row>
    <row r="11" spans="2:9" ht="12" customHeight="1" x14ac:dyDescent="0.2">
      <c r="B11" s="11" t="s">
        <v>15</v>
      </c>
      <c r="C11" s="12">
        <v>99617362.930000007</v>
      </c>
      <c r="D11" s="13">
        <v>0</v>
      </c>
      <c r="E11" s="18">
        <f t="shared" si="0"/>
        <v>99617362.930000007</v>
      </c>
      <c r="F11" s="12">
        <v>88181623.140000001</v>
      </c>
      <c r="G11" s="12">
        <v>88181623.140000001</v>
      </c>
      <c r="H11" s="20">
        <f t="shared" si="1"/>
        <v>11435739.790000007</v>
      </c>
    </row>
    <row r="12" spans="2:9" ht="12" customHeight="1" x14ac:dyDescent="0.2">
      <c r="B12" s="11" t="s">
        <v>16</v>
      </c>
      <c r="C12" s="12">
        <v>83184001.120000005</v>
      </c>
      <c r="D12" s="13">
        <v>0</v>
      </c>
      <c r="E12" s="18">
        <f t="shared" si="0"/>
        <v>83184001.120000005</v>
      </c>
      <c r="F12" s="12">
        <v>53848948.369999997</v>
      </c>
      <c r="G12" s="12">
        <v>53848948.369999997</v>
      </c>
      <c r="H12" s="20">
        <f t="shared" si="1"/>
        <v>29335052.750000007</v>
      </c>
    </row>
    <row r="13" spans="2:9" ht="12" customHeight="1" x14ac:dyDescent="0.2">
      <c r="B13" s="11" t="s">
        <v>17</v>
      </c>
      <c r="C13" s="12">
        <v>170567553.69</v>
      </c>
      <c r="D13" s="13">
        <v>31181927.079999998</v>
      </c>
      <c r="E13" s="18">
        <f>C13+D13</f>
        <v>201749480.76999998</v>
      </c>
      <c r="F13" s="12">
        <v>195517233.81</v>
      </c>
      <c r="G13" s="12">
        <v>195517233.81</v>
      </c>
      <c r="H13" s="20">
        <f t="shared" si="1"/>
        <v>6232246.9599999785</v>
      </c>
    </row>
    <row r="14" spans="2:9" ht="12" customHeight="1" x14ac:dyDescent="0.2">
      <c r="B14" s="11" t="s">
        <v>18</v>
      </c>
      <c r="C14" s="12">
        <v>324354454.92000002</v>
      </c>
      <c r="D14" s="13">
        <v>0</v>
      </c>
      <c r="E14" s="18">
        <f t="shared" si="0"/>
        <v>324354454.92000002</v>
      </c>
      <c r="F14" s="12">
        <v>380614519.54000002</v>
      </c>
      <c r="G14" s="12">
        <v>380614519.54000002</v>
      </c>
      <c r="H14" s="20">
        <f t="shared" si="1"/>
        <v>-56260064.620000005</v>
      </c>
    </row>
    <row r="15" spans="2:9" ht="12" customHeight="1" x14ac:dyDescent="0.2">
      <c r="B15" s="11" t="s">
        <v>19</v>
      </c>
      <c r="C15" s="12">
        <v>83684380.469999999</v>
      </c>
      <c r="D15" s="13">
        <v>0</v>
      </c>
      <c r="E15" s="18">
        <f t="shared" si="0"/>
        <v>83684380.469999999</v>
      </c>
      <c r="F15" s="12">
        <v>0</v>
      </c>
      <c r="G15" s="12">
        <v>0</v>
      </c>
      <c r="H15" s="20">
        <f t="shared" si="1"/>
        <v>83684380.469999999</v>
      </c>
    </row>
    <row r="16" spans="2:9" ht="12" customHeight="1" x14ac:dyDescent="0.2">
      <c r="B16" s="11" t="s">
        <v>20</v>
      </c>
      <c r="C16" s="12">
        <v>39176000</v>
      </c>
      <c r="D16" s="13">
        <v>0</v>
      </c>
      <c r="E16" s="18">
        <f t="shared" si="0"/>
        <v>39176000</v>
      </c>
      <c r="F16" s="12">
        <v>56990868.75</v>
      </c>
      <c r="G16" s="12">
        <v>56990868.75</v>
      </c>
      <c r="H16" s="20">
        <f t="shared" si="1"/>
        <v>-17814868.75</v>
      </c>
    </row>
    <row r="17" spans="2:8" ht="24" customHeight="1" x14ac:dyDescent="0.2">
      <c r="B17" s="6" t="s">
        <v>21</v>
      </c>
      <c r="C17" s="16">
        <f>SUM(C18:C26)</f>
        <v>273340614.68000001</v>
      </c>
      <c r="D17" s="16">
        <f>SUM(D18:D26)</f>
        <v>199583408.88</v>
      </c>
      <c r="E17" s="16">
        <f t="shared" si="0"/>
        <v>472924023.56</v>
      </c>
      <c r="F17" s="16">
        <f>SUM(F18:F26)</f>
        <v>495802401.30000001</v>
      </c>
      <c r="G17" s="16">
        <f>SUM(G18:G26)</f>
        <v>495802401.30000001</v>
      </c>
      <c r="H17" s="16">
        <f t="shared" si="1"/>
        <v>-22878377.74000001</v>
      </c>
    </row>
    <row r="18" spans="2:8" ht="24" x14ac:dyDescent="0.2">
      <c r="B18" s="9" t="s">
        <v>22</v>
      </c>
      <c r="C18" s="12">
        <v>10217887.380000001</v>
      </c>
      <c r="D18" s="13">
        <v>0</v>
      </c>
      <c r="E18" s="18">
        <f t="shared" si="0"/>
        <v>10217887.380000001</v>
      </c>
      <c r="F18" s="12">
        <v>7059088.4199999999</v>
      </c>
      <c r="G18" s="12">
        <v>7059088.4199999999</v>
      </c>
      <c r="H18" s="20">
        <f t="shared" si="1"/>
        <v>3158798.9600000009</v>
      </c>
    </row>
    <row r="19" spans="2:8" ht="12" customHeight="1" x14ac:dyDescent="0.2">
      <c r="B19" s="9" t="s">
        <v>23</v>
      </c>
      <c r="C19" s="12">
        <v>5370267.7000000002</v>
      </c>
      <c r="D19" s="13">
        <v>0</v>
      </c>
      <c r="E19" s="18">
        <f t="shared" si="0"/>
        <v>5370267.7000000002</v>
      </c>
      <c r="F19" s="12">
        <v>8504149.4800000004</v>
      </c>
      <c r="G19" s="12">
        <v>8504149.4800000004</v>
      </c>
      <c r="H19" s="20">
        <f t="shared" si="1"/>
        <v>-3133881.7800000003</v>
      </c>
    </row>
    <row r="20" spans="2:8" ht="12" customHeight="1" x14ac:dyDescent="0.2">
      <c r="B20" s="9" t="s">
        <v>24</v>
      </c>
      <c r="C20" s="12">
        <v>5940178.2599999998</v>
      </c>
      <c r="D20" s="13">
        <v>0</v>
      </c>
      <c r="E20" s="18">
        <f t="shared" si="0"/>
        <v>5940178.2599999998</v>
      </c>
      <c r="F20" s="12">
        <v>3482391.12</v>
      </c>
      <c r="G20" s="12">
        <v>3482391.12</v>
      </c>
      <c r="H20" s="20">
        <f t="shared" si="1"/>
        <v>2457787.1399999997</v>
      </c>
    </row>
    <row r="21" spans="2:8" ht="12" customHeight="1" x14ac:dyDescent="0.2">
      <c r="B21" s="9" t="s">
        <v>25</v>
      </c>
      <c r="C21" s="12">
        <v>6189663.9199999999</v>
      </c>
      <c r="D21" s="13">
        <v>110000000</v>
      </c>
      <c r="E21" s="18">
        <f t="shared" si="0"/>
        <v>116189663.92</v>
      </c>
      <c r="F21" s="12">
        <v>114597048.95</v>
      </c>
      <c r="G21" s="12">
        <v>114597048.95</v>
      </c>
      <c r="H21" s="20">
        <f t="shared" si="1"/>
        <v>1592614.9699999988</v>
      </c>
    </row>
    <row r="22" spans="2:8" ht="12" customHeight="1" x14ac:dyDescent="0.2">
      <c r="B22" s="9" t="s">
        <v>26</v>
      </c>
      <c r="C22" s="12">
        <v>3506895.15</v>
      </c>
      <c r="D22" s="13">
        <v>3031192.48</v>
      </c>
      <c r="E22" s="18">
        <f t="shared" si="0"/>
        <v>6538087.6299999999</v>
      </c>
      <c r="F22" s="12">
        <v>14116873.48</v>
      </c>
      <c r="G22" s="12">
        <v>14116873.48</v>
      </c>
      <c r="H22" s="20">
        <f t="shared" si="1"/>
        <v>-7578785.8500000006</v>
      </c>
    </row>
    <row r="23" spans="2:8" ht="12" customHeight="1" x14ac:dyDescent="0.2">
      <c r="B23" s="9" t="s">
        <v>27</v>
      </c>
      <c r="C23" s="12">
        <v>110829625.42</v>
      </c>
      <c r="D23" s="13">
        <v>0</v>
      </c>
      <c r="E23" s="18">
        <f t="shared" si="0"/>
        <v>110829625.42</v>
      </c>
      <c r="F23" s="12">
        <v>81096089.920000002</v>
      </c>
      <c r="G23" s="12">
        <v>81096089.920000002</v>
      </c>
      <c r="H23" s="20">
        <f t="shared" si="1"/>
        <v>29733535.5</v>
      </c>
    </row>
    <row r="24" spans="2:8" ht="12" customHeight="1" x14ac:dyDescent="0.2">
      <c r="B24" s="9" t="s">
        <v>28</v>
      </c>
      <c r="C24" s="12">
        <v>50476740.210000001</v>
      </c>
      <c r="D24" s="13">
        <v>14342216.4</v>
      </c>
      <c r="E24" s="18">
        <f t="shared" si="0"/>
        <v>64818956.609999999</v>
      </c>
      <c r="F24" s="12">
        <v>36878830.340000004</v>
      </c>
      <c r="G24" s="12">
        <v>36878830.340000004</v>
      </c>
      <c r="H24" s="20">
        <f t="shared" si="1"/>
        <v>27940126.269999996</v>
      </c>
    </row>
    <row r="25" spans="2:8" ht="12" customHeight="1" x14ac:dyDescent="0.2">
      <c r="B25" s="9" t="s">
        <v>29</v>
      </c>
      <c r="C25" s="12">
        <v>35982435.68</v>
      </c>
      <c r="D25" s="13">
        <v>0</v>
      </c>
      <c r="E25" s="18">
        <f t="shared" si="0"/>
        <v>35982435.68</v>
      </c>
      <c r="F25" s="12">
        <v>0</v>
      </c>
      <c r="G25" s="12">
        <v>0</v>
      </c>
      <c r="H25" s="20">
        <f t="shared" si="1"/>
        <v>35982435.68</v>
      </c>
    </row>
    <row r="26" spans="2:8" ht="12" customHeight="1" x14ac:dyDescent="0.2">
      <c r="B26" s="9" t="s">
        <v>30</v>
      </c>
      <c r="C26" s="12">
        <v>44826920.960000001</v>
      </c>
      <c r="D26" s="13">
        <v>72210000</v>
      </c>
      <c r="E26" s="18">
        <f t="shared" si="0"/>
        <v>117036920.96000001</v>
      </c>
      <c r="F26" s="12">
        <v>230067929.59</v>
      </c>
      <c r="G26" s="12">
        <v>230067929.59</v>
      </c>
      <c r="H26" s="20">
        <f t="shared" si="1"/>
        <v>-113031008.63</v>
      </c>
    </row>
    <row r="27" spans="2:8" ht="20.100000000000001" customHeight="1" x14ac:dyDescent="0.2">
      <c r="B27" s="6" t="s">
        <v>31</v>
      </c>
      <c r="C27" s="16">
        <f>SUM(C28:C36)</f>
        <v>1045903376.9499999</v>
      </c>
      <c r="D27" s="16">
        <f>SUM(D28:D36)</f>
        <v>-608712</v>
      </c>
      <c r="E27" s="16">
        <f>D27+C27</f>
        <v>1045294664.9499999</v>
      </c>
      <c r="F27" s="16">
        <f>SUM(F28:F36)</f>
        <v>1123610529.7900002</v>
      </c>
      <c r="G27" s="16">
        <f>SUM(G28:G36)</f>
        <v>1123610529.7900002</v>
      </c>
      <c r="H27" s="16">
        <f t="shared" si="1"/>
        <v>-78315864.840000272</v>
      </c>
    </row>
    <row r="28" spans="2:8" x14ac:dyDescent="0.2">
      <c r="B28" s="9" t="s">
        <v>32</v>
      </c>
      <c r="C28" s="12">
        <v>274474899.31999999</v>
      </c>
      <c r="D28" s="13">
        <v>0</v>
      </c>
      <c r="E28" s="18">
        <f t="shared" ref="E28:E36" si="2">C28+D28</f>
        <v>274474899.31999999</v>
      </c>
      <c r="F28" s="12">
        <v>265316785.71000001</v>
      </c>
      <c r="G28" s="12">
        <v>265316785.71000001</v>
      </c>
      <c r="H28" s="20">
        <f t="shared" si="1"/>
        <v>9158113.6099999845</v>
      </c>
    </row>
    <row r="29" spans="2:8" x14ac:dyDescent="0.2">
      <c r="B29" s="9" t="s">
        <v>33</v>
      </c>
      <c r="C29" s="12">
        <v>218451784.09999999</v>
      </c>
      <c r="D29" s="13">
        <v>0</v>
      </c>
      <c r="E29" s="18">
        <f t="shared" si="2"/>
        <v>218451784.09999999</v>
      </c>
      <c r="F29" s="12">
        <v>209558659.78</v>
      </c>
      <c r="G29" s="12">
        <v>209558659.78</v>
      </c>
      <c r="H29" s="20">
        <f t="shared" si="1"/>
        <v>8893124.3199999928</v>
      </c>
    </row>
    <row r="30" spans="2:8" ht="12" customHeight="1" x14ac:dyDescent="0.2">
      <c r="B30" s="9" t="s">
        <v>34</v>
      </c>
      <c r="C30" s="12">
        <v>24670828.66</v>
      </c>
      <c r="D30" s="13">
        <v>8830104</v>
      </c>
      <c r="E30" s="18">
        <f t="shared" si="2"/>
        <v>33500932.66</v>
      </c>
      <c r="F30" s="12">
        <v>22776994.879999999</v>
      </c>
      <c r="G30" s="12">
        <v>22776994.879999999</v>
      </c>
      <c r="H30" s="20">
        <f t="shared" si="1"/>
        <v>10723937.780000001</v>
      </c>
    </row>
    <row r="31" spans="2:8" x14ac:dyDescent="0.2">
      <c r="B31" s="9" t="s">
        <v>35</v>
      </c>
      <c r="C31" s="12">
        <v>48014319.049999997</v>
      </c>
      <c r="D31" s="13">
        <v>0</v>
      </c>
      <c r="E31" s="18">
        <f t="shared" si="2"/>
        <v>48014319.049999997</v>
      </c>
      <c r="F31" s="12">
        <v>77590223.5</v>
      </c>
      <c r="G31" s="12">
        <v>77590223.5</v>
      </c>
      <c r="H31" s="20">
        <f t="shared" si="1"/>
        <v>-29575904.450000003</v>
      </c>
    </row>
    <row r="32" spans="2:8" ht="24" x14ac:dyDescent="0.2">
      <c r="B32" s="9" t="s">
        <v>36</v>
      </c>
      <c r="C32" s="12">
        <v>339486570.02999997</v>
      </c>
      <c r="D32" s="13">
        <v>0</v>
      </c>
      <c r="E32" s="18">
        <f t="shared" si="2"/>
        <v>339486570.02999997</v>
      </c>
      <c r="F32" s="12">
        <v>429262352.97000003</v>
      </c>
      <c r="G32" s="12">
        <v>429262352.97000003</v>
      </c>
      <c r="H32" s="20">
        <f t="shared" si="1"/>
        <v>-89775782.940000057</v>
      </c>
    </row>
    <row r="33" spans="2:8" x14ac:dyDescent="0.2">
      <c r="B33" s="9" t="s">
        <v>37</v>
      </c>
      <c r="C33" s="12">
        <v>104563708.84</v>
      </c>
      <c r="D33" s="13">
        <v>0</v>
      </c>
      <c r="E33" s="18">
        <f t="shared" si="2"/>
        <v>104563708.84</v>
      </c>
      <c r="F33" s="12">
        <v>102372226.90000001</v>
      </c>
      <c r="G33" s="12">
        <v>102372226.90000001</v>
      </c>
      <c r="H33" s="20">
        <f t="shared" si="1"/>
        <v>2191481.9399999976</v>
      </c>
    </row>
    <row r="34" spans="2:8" x14ac:dyDescent="0.2">
      <c r="B34" s="9" t="s">
        <v>38</v>
      </c>
      <c r="C34" s="12">
        <v>6543607.1600000001</v>
      </c>
      <c r="D34" s="13">
        <v>0</v>
      </c>
      <c r="E34" s="18">
        <f t="shared" si="2"/>
        <v>6543607.1600000001</v>
      </c>
      <c r="F34" s="12">
        <v>2115582.42</v>
      </c>
      <c r="G34" s="12">
        <v>2115582.42</v>
      </c>
      <c r="H34" s="20">
        <f t="shared" si="1"/>
        <v>4428024.74</v>
      </c>
    </row>
    <row r="35" spans="2:8" x14ac:dyDescent="0.2">
      <c r="B35" s="9" t="s">
        <v>39</v>
      </c>
      <c r="C35" s="12">
        <v>29672258.27</v>
      </c>
      <c r="D35" s="13">
        <v>-9438816</v>
      </c>
      <c r="E35" s="18">
        <f t="shared" si="2"/>
        <v>20233442.27</v>
      </c>
      <c r="F35" s="12">
        <v>14617703.630000001</v>
      </c>
      <c r="G35" s="12">
        <v>14617703.630000001</v>
      </c>
      <c r="H35" s="20">
        <f t="shared" si="1"/>
        <v>5615738.6399999987</v>
      </c>
    </row>
    <row r="36" spans="2:8" x14ac:dyDescent="0.2">
      <c r="B36" s="9" t="s">
        <v>40</v>
      </c>
      <c r="C36" s="12">
        <v>25401.52</v>
      </c>
      <c r="D36" s="13">
        <v>0</v>
      </c>
      <c r="E36" s="18">
        <f t="shared" si="2"/>
        <v>25401.52</v>
      </c>
      <c r="F36" s="12">
        <v>0</v>
      </c>
      <c r="G36" s="12">
        <v>0</v>
      </c>
      <c r="H36" s="20">
        <f t="shared" si="1"/>
        <v>25401.52</v>
      </c>
    </row>
    <row r="37" spans="2:8" ht="20.100000000000001" customHeight="1" x14ac:dyDescent="0.2">
      <c r="B37" s="7" t="s">
        <v>41</v>
      </c>
      <c r="C37" s="16">
        <f>SUM(C38:C46)</f>
        <v>936487457.67000008</v>
      </c>
      <c r="D37" s="16">
        <f>SUM(D38:D46)</f>
        <v>-64746856.469999999</v>
      </c>
      <c r="E37" s="16">
        <f>C37+D37</f>
        <v>871740601.20000005</v>
      </c>
      <c r="F37" s="16">
        <f>SUM(F38:F46)</f>
        <v>872637077.20000005</v>
      </c>
      <c r="G37" s="16">
        <f>SUM(G38:G46)</f>
        <v>872637077.20000005</v>
      </c>
      <c r="H37" s="16">
        <f t="shared" si="1"/>
        <v>-896476</v>
      </c>
    </row>
    <row r="38" spans="2:8" ht="12" customHeight="1" x14ac:dyDescent="0.2">
      <c r="B38" s="9" t="s">
        <v>42</v>
      </c>
      <c r="C38" s="12">
        <v>206172827</v>
      </c>
      <c r="D38" s="13">
        <v>0</v>
      </c>
      <c r="E38" s="18">
        <f t="shared" ref="E38:E79" si="3">C38+D38</f>
        <v>206172827</v>
      </c>
      <c r="F38" s="12">
        <v>201021631.11000001</v>
      </c>
      <c r="G38" s="12">
        <v>201021631.11000001</v>
      </c>
      <c r="H38" s="20">
        <f t="shared" si="1"/>
        <v>5151195.8899999857</v>
      </c>
    </row>
    <row r="39" spans="2:8" ht="12" customHeight="1" x14ac:dyDescent="0.2">
      <c r="B39" s="9" t="s">
        <v>43</v>
      </c>
      <c r="C39" s="12">
        <v>49548461</v>
      </c>
      <c r="D39" s="13">
        <v>17343304.609999999</v>
      </c>
      <c r="E39" s="18">
        <f t="shared" si="3"/>
        <v>66891765.609999999</v>
      </c>
      <c r="F39" s="12">
        <v>72333454.510000005</v>
      </c>
      <c r="G39" s="12">
        <v>72333454.510000005</v>
      </c>
      <c r="H39" s="20">
        <f t="shared" si="1"/>
        <v>-5441688.900000006</v>
      </c>
    </row>
    <row r="40" spans="2:8" ht="12" customHeight="1" x14ac:dyDescent="0.2">
      <c r="B40" s="9" t="s">
        <v>44</v>
      </c>
      <c r="C40" s="12">
        <v>12046700</v>
      </c>
      <c r="D40" s="13">
        <v>4568200</v>
      </c>
      <c r="E40" s="18">
        <f t="shared" si="3"/>
        <v>16614900</v>
      </c>
      <c r="F40" s="12">
        <v>4568200</v>
      </c>
      <c r="G40" s="12">
        <v>4568200</v>
      </c>
      <c r="H40" s="20">
        <f t="shared" si="1"/>
        <v>12046700</v>
      </c>
    </row>
    <row r="41" spans="2:8" ht="12" customHeight="1" x14ac:dyDescent="0.2">
      <c r="B41" s="9" t="s">
        <v>45</v>
      </c>
      <c r="C41" s="12">
        <v>112375389.34</v>
      </c>
      <c r="D41" s="13">
        <v>13341638.92</v>
      </c>
      <c r="E41" s="18">
        <f t="shared" si="3"/>
        <v>125717028.26000001</v>
      </c>
      <c r="F41" s="12">
        <v>124088414.38</v>
      </c>
      <c r="G41" s="12">
        <v>124088414.38</v>
      </c>
      <c r="H41" s="20">
        <f t="shared" ref="H41:H72" si="4">E41-F41</f>
        <v>1628613.8800000101</v>
      </c>
    </row>
    <row r="42" spans="2:8" ht="12" customHeight="1" x14ac:dyDescent="0.2">
      <c r="B42" s="9" t="s">
        <v>46</v>
      </c>
      <c r="C42" s="12">
        <v>556344080.33000004</v>
      </c>
      <c r="D42" s="13">
        <v>-100000000</v>
      </c>
      <c r="E42" s="18">
        <f t="shared" si="3"/>
        <v>456344080.33000004</v>
      </c>
      <c r="F42" s="12">
        <v>470625377.19999999</v>
      </c>
      <c r="G42" s="12">
        <v>470625377.19999999</v>
      </c>
      <c r="H42" s="20">
        <f t="shared" si="4"/>
        <v>-14281296.869999945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97085597.310000002</v>
      </c>
      <c r="D47" s="16">
        <f>SUM(D48:D56)</f>
        <v>27661926</v>
      </c>
      <c r="E47" s="16">
        <f t="shared" si="3"/>
        <v>124747523.31</v>
      </c>
      <c r="F47" s="16">
        <f>SUM(F48:F56)</f>
        <v>139681796.27000001</v>
      </c>
      <c r="G47" s="16">
        <f>SUM(G48:G56)</f>
        <v>139681796.27000001</v>
      </c>
      <c r="H47" s="16">
        <f t="shared" si="4"/>
        <v>-14934272.960000008</v>
      </c>
    </row>
    <row r="48" spans="2:8" x14ac:dyDescent="0.2">
      <c r="B48" s="9" t="s">
        <v>52</v>
      </c>
      <c r="C48" s="12">
        <v>11378549.02</v>
      </c>
      <c r="D48" s="13">
        <v>0</v>
      </c>
      <c r="E48" s="18">
        <f t="shared" si="3"/>
        <v>11378549.02</v>
      </c>
      <c r="F48" s="12">
        <v>7466867.2400000002</v>
      </c>
      <c r="G48" s="12">
        <v>7466867.2400000002</v>
      </c>
      <c r="H48" s="20">
        <f t="shared" si="4"/>
        <v>3911681.7799999993</v>
      </c>
    </row>
    <row r="49" spans="2:8" x14ac:dyDescent="0.2">
      <c r="B49" s="9" t="s">
        <v>53</v>
      </c>
      <c r="C49" s="12">
        <v>902510.76</v>
      </c>
      <c r="D49" s="13">
        <v>17500000</v>
      </c>
      <c r="E49" s="18">
        <f t="shared" si="3"/>
        <v>18402510.760000002</v>
      </c>
      <c r="F49" s="12">
        <v>16819959.149999999</v>
      </c>
      <c r="G49" s="12">
        <v>16819959.149999999</v>
      </c>
      <c r="H49" s="20">
        <f t="shared" si="4"/>
        <v>1582551.6100000031</v>
      </c>
    </row>
    <row r="50" spans="2:8" x14ac:dyDescent="0.2">
      <c r="B50" s="9" t="s">
        <v>54</v>
      </c>
      <c r="C50" s="12">
        <v>17000000</v>
      </c>
      <c r="D50" s="13">
        <v>0</v>
      </c>
      <c r="E50" s="18">
        <f t="shared" si="3"/>
        <v>17000000</v>
      </c>
      <c r="F50" s="12">
        <v>2177779.7799999998</v>
      </c>
      <c r="G50" s="12">
        <v>2177779.7799999998</v>
      </c>
      <c r="H50" s="20">
        <f t="shared" si="4"/>
        <v>14822220.220000001</v>
      </c>
    </row>
    <row r="51" spans="2:8" x14ac:dyDescent="0.2">
      <c r="B51" s="9" t="s">
        <v>55</v>
      </c>
      <c r="C51" s="12">
        <v>28476879</v>
      </c>
      <c r="D51" s="13">
        <v>11818000</v>
      </c>
      <c r="E51" s="18">
        <f t="shared" si="3"/>
        <v>40294879</v>
      </c>
      <c r="F51" s="12">
        <v>52169266.219999999</v>
      </c>
      <c r="G51" s="12">
        <v>52169266.219999999</v>
      </c>
      <c r="H51" s="20">
        <f t="shared" si="4"/>
        <v>-11874387.219999999</v>
      </c>
    </row>
    <row r="52" spans="2:8" x14ac:dyDescent="0.2">
      <c r="B52" s="9" t="s">
        <v>56</v>
      </c>
      <c r="C52" s="12">
        <v>2084799.53</v>
      </c>
      <c r="D52" s="13">
        <v>343926</v>
      </c>
      <c r="E52" s="18">
        <f t="shared" si="3"/>
        <v>2428725.5300000003</v>
      </c>
      <c r="F52" s="12">
        <v>22733911.079999998</v>
      </c>
      <c r="G52" s="12">
        <v>22733911.079999998</v>
      </c>
      <c r="H52" s="20">
        <f t="shared" si="4"/>
        <v>-20305185.549999997</v>
      </c>
    </row>
    <row r="53" spans="2:8" x14ac:dyDescent="0.2">
      <c r="B53" s="9" t="s">
        <v>57</v>
      </c>
      <c r="C53" s="12">
        <v>12242859</v>
      </c>
      <c r="D53" s="13">
        <v>-2000000</v>
      </c>
      <c r="E53" s="18">
        <f t="shared" si="3"/>
        <v>10242859</v>
      </c>
      <c r="F53" s="12">
        <v>13314012.84</v>
      </c>
      <c r="G53" s="12">
        <v>13314012.84</v>
      </c>
      <c r="H53" s="20">
        <f t="shared" si="4"/>
        <v>-3071153.84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25000000</v>
      </c>
      <c r="D55" s="13">
        <v>0</v>
      </c>
      <c r="E55" s="18">
        <f t="shared" si="3"/>
        <v>25000000</v>
      </c>
      <c r="F55" s="12">
        <v>24999999.960000001</v>
      </c>
      <c r="G55" s="12">
        <v>24999999.960000001</v>
      </c>
      <c r="H55" s="20">
        <f t="shared" si="4"/>
        <v>3.9999999105930328E-2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913279921.60000002</v>
      </c>
      <c r="D57" s="16">
        <f>SUM(D58:D60)</f>
        <v>268563439.91000003</v>
      </c>
      <c r="E57" s="16">
        <f t="shared" si="3"/>
        <v>1181843361.51</v>
      </c>
      <c r="F57" s="16">
        <f>SUM(F58:F60)</f>
        <v>1071966871.15</v>
      </c>
      <c r="G57" s="16">
        <f>SUM(G58:G60)</f>
        <v>1071966871.15</v>
      </c>
      <c r="H57" s="16">
        <f t="shared" si="4"/>
        <v>109876490.36000001</v>
      </c>
    </row>
    <row r="58" spans="2:8" x14ac:dyDescent="0.2">
      <c r="B58" s="9" t="s">
        <v>62</v>
      </c>
      <c r="C58" s="12">
        <v>913279921.60000002</v>
      </c>
      <c r="D58" s="13">
        <v>268563439.91000003</v>
      </c>
      <c r="E58" s="18">
        <f t="shared" si="3"/>
        <v>1181843361.51</v>
      </c>
      <c r="F58" s="12">
        <v>1071966871.15</v>
      </c>
      <c r="G58" s="12">
        <v>1071966871.15</v>
      </c>
      <c r="H58" s="20">
        <f t="shared" si="4"/>
        <v>109876490.36000001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2723175</v>
      </c>
      <c r="D61" s="17">
        <f>SUM(D62:D68)</f>
        <v>0</v>
      </c>
      <c r="E61" s="17">
        <f t="shared" si="3"/>
        <v>2723175</v>
      </c>
      <c r="F61" s="16">
        <f>SUM(F62:F68)</f>
        <v>40600.01</v>
      </c>
      <c r="G61" s="16">
        <f>SUM(G62:G68)</f>
        <v>40600.01</v>
      </c>
      <c r="H61" s="17">
        <f t="shared" si="4"/>
        <v>2682574.9900000002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2723175</v>
      </c>
      <c r="D68" s="13">
        <v>0</v>
      </c>
      <c r="E68" s="18">
        <f t="shared" si="3"/>
        <v>2723175</v>
      </c>
      <c r="F68" s="12">
        <v>40600.01</v>
      </c>
      <c r="G68" s="12">
        <v>40600.01</v>
      </c>
      <c r="H68" s="18">
        <f t="shared" si="4"/>
        <v>2682574.9900000002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72926355.019999996</v>
      </c>
      <c r="D73" s="17">
        <f>SUM(D74:D80)</f>
        <v>0</v>
      </c>
      <c r="E73" s="17">
        <f t="shared" si="3"/>
        <v>72926355.019999996</v>
      </c>
      <c r="F73" s="16">
        <f>SUM(F74:F80)</f>
        <v>4647169.16</v>
      </c>
      <c r="G73" s="17">
        <f>SUM(G74:G80)</f>
        <v>4647169.16</v>
      </c>
      <c r="H73" s="17">
        <f t="shared" ref="H73:H81" si="5">E73-F73</f>
        <v>68279185.859999999</v>
      </c>
    </row>
    <row r="74" spans="2:8" x14ac:dyDescent="0.2">
      <c r="B74" s="9" t="s">
        <v>78</v>
      </c>
      <c r="C74" s="12">
        <v>56100000</v>
      </c>
      <c r="D74" s="13">
        <v>0</v>
      </c>
      <c r="E74" s="18">
        <f t="shared" si="3"/>
        <v>56100000</v>
      </c>
      <c r="F74" s="12">
        <v>0</v>
      </c>
      <c r="G74" s="13">
        <v>0</v>
      </c>
      <c r="H74" s="18">
        <f t="shared" si="5"/>
        <v>56100000</v>
      </c>
    </row>
    <row r="75" spans="2:8" x14ac:dyDescent="0.2">
      <c r="B75" s="9" t="s">
        <v>79</v>
      </c>
      <c r="C75" s="12">
        <v>16826355.02</v>
      </c>
      <c r="D75" s="13">
        <v>0</v>
      </c>
      <c r="E75" s="18">
        <f t="shared" si="3"/>
        <v>16826355.02</v>
      </c>
      <c r="F75" s="12">
        <v>4647169.16</v>
      </c>
      <c r="G75" s="13">
        <v>4647169.16</v>
      </c>
      <c r="H75" s="18">
        <f t="shared" si="5"/>
        <v>12179185.859999999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5444696075.2200003</v>
      </c>
      <c r="D81" s="22">
        <f>SUM(D73,D69,D61,D57,D47,D37,D27,D17,D9)</f>
        <v>381635133.40000004</v>
      </c>
      <c r="E81" s="22">
        <f>C81+D81</f>
        <v>5826331208.6199999</v>
      </c>
      <c r="F81" s="22">
        <f>SUM(F73,F69,F61,F57,F47,F37,F17,F27,F9)</f>
        <v>5743615870.1900005</v>
      </c>
      <c r="G81" s="22">
        <f>SUM(G73,G69,G61,G57,G47,G37,G27,G17,G9)</f>
        <v>5743615870.1900005</v>
      </c>
      <c r="H81" s="22">
        <f t="shared" si="5"/>
        <v>82715338.429999352</v>
      </c>
    </row>
  </sheetData>
  <sheetProtection algorithmName="SHA-512" hashValue="NsmlSh+kIZgIsj8fB/35EhmxBRLbVt0nivxmjsi9m1iSP6YVHcHahG2G68rJXkdpPbDxPwUqE5t9YEcbyCW7uA==" saltValue="K92XE0lGJHHjb7mLz7Mu/Q==" spinCount="100000"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2019-12-04T16:22:52Z</dcterms:created>
  <dcterms:modified xsi:type="dcterms:W3CDTF">2021-01-27T19:21:47Z</dcterms:modified>
</cp:coreProperties>
</file>