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Sheet5" sheetId="5" r:id="rId1"/>
  </sheets>
  <calcPr calcId="124519"/>
</workbook>
</file>

<file path=xl/calcChain.xml><?xml version="1.0" encoding="utf-8"?>
<calcChain xmlns="http://schemas.openxmlformats.org/spreadsheetml/2006/main">
  <c r="G64" i="5"/>
  <c r="G63"/>
  <c r="F66"/>
  <c r="G66" s="1"/>
  <c r="F65"/>
  <c r="G65" s="1"/>
  <c r="F64"/>
  <c r="F63"/>
  <c r="F62" s="1"/>
  <c r="G61"/>
  <c r="H61" s="1"/>
  <c r="F61"/>
  <c r="G58"/>
  <c r="F60"/>
  <c r="G60" s="1"/>
  <c r="F59"/>
  <c r="G59" s="1"/>
  <c r="F58"/>
  <c r="G56"/>
  <c r="G55"/>
  <c r="F56"/>
  <c r="F55"/>
  <c r="F54"/>
  <c r="G54" s="1"/>
  <c r="F53"/>
  <c r="G53" s="1"/>
  <c r="F52"/>
  <c r="G52" s="1"/>
  <c r="F51"/>
  <c r="G51" s="1"/>
  <c r="F50"/>
  <c r="G50" s="1"/>
  <c r="F49"/>
  <c r="G49" s="1"/>
  <c r="D48"/>
  <c r="F37" l="1"/>
  <c r="G34"/>
  <c r="F41"/>
  <c r="G41" s="1"/>
  <c r="F40"/>
  <c r="G40" s="1"/>
  <c r="H40" s="1"/>
  <c r="F38"/>
  <c r="G38" s="1"/>
  <c r="G37" s="1"/>
  <c r="F36"/>
  <c r="G36" s="1"/>
  <c r="D39"/>
  <c r="F35"/>
  <c r="G35" s="1"/>
  <c r="F34"/>
  <c r="F33"/>
  <c r="G33" s="1"/>
  <c r="F32"/>
  <c r="G32" s="1"/>
  <c r="F31"/>
  <c r="F30" l="1"/>
  <c r="G3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19"/>
  <c r="G19" s="1"/>
  <c r="F16"/>
  <c r="G16" s="1"/>
  <c r="F13"/>
  <c r="G13" s="1"/>
  <c r="F14"/>
  <c r="G14" s="1"/>
  <c r="F15"/>
  <c r="G15" s="1"/>
  <c r="F11"/>
  <c r="G11" s="1"/>
  <c r="F12"/>
  <c r="G12" s="1"/>
  <c r="F10"/>
  <c r="G10" s="1"/>
  <c r="G48" l="1"/>
  <c r="G39"/>
  <c r="G30"/>
  <c r="G17"/>
  <c r="I14"/>
  <c r="I67"/>
  <c r="I66"/>
  <c r="I65"/>
  <c r="I64"/>
  <c r="I63"/>
  <c r="I61"/>
  <c r="I60"/>
  <c r="I59"/>
  <c r="I58"/>
  <c r="I56"/>
  <c r="I55"/>
  <c r="I54"/>
  <c r="I53"/>
  <c r="I52"/>
  <c r="I51"/>
  <c r="I50"/>
  <c r="I49"/>
  <c r="I33"/>
  <c r="I34"/>
  <c r="I35"/>
  <c r="I36"/>
  <c r="I37"/>
  <c r="I38"/>
  <c r="I40"/>
  <c r="I41"/>
  <c r="I21"/>
  <c r="I22"/>
  <c r="I23"/>
  <c r="I24"/>
  <c r="I25"/>
  <c r="I26"/>
  <c r="I27"/>
  <c r="I28"/>
  <c r="I29"/>
  <c r="I31"/>
  <c r="I32"/>
  <c r="I15"/>
  <c r="I16"/>
  <c r="I18"/>
  <c r="I19"/>
  <c r="I20"/>
  <c r="I11"/>
  <c r="I12"/>
  <c r="I13"/>
  <c r="I10"/>
  <c r="I69"/>
  <c r="I71"/>
  <c r="I72"/>
  <c r="F48"/>
  <c r="F39"/>
  <c r="F17"/>
  <c r="F57"/>
  <c r="G57"/>
  <c r="G68" s="1"/>
  <c r="G77" s="1"/>
  <c r="H57"/>
  <c r="I57" s="1"/>
  <c r="E57"/>
  <c r="G70"/>
  <c r="E70"/>
  <c r="F70"/>
  <c r="H70"/>
  <c r="E62"/>
  <c r="G62"/>
  <c r="H62"/>
  <c r="I62" s="1"/>
  <c r="D62"/>
  <c r="D57"/>
  <c r="D68" s="1"/>
  <c r="D77" s="1"/>
  <c r="E48"/>
  <c r="H48"/>
  <c r="E17"/>
  <c r="H17"/>
  <c r="E30"/>
  <c r="H30"/>
  <c r="H39"/>
  <c r="I39" s="1"/>
  <c r="D17"/>
  <c r="D30"/>
  <c r="I30" s="1"/>
  <c r="D70"/>
  <c r="I70" s="1"/>
  <c r="E68" l="1"/>
  <c r="E77" s="1"/>
  <c r="D43"/>
  <c r="D76" s="1"/>
  <c r="D78" s="1"/>
  <c r="H68"/>
  <c r="I68" s="1"/>
  <c r="F68"/>
  <c r="F77" s="1"/>
  <c r="H77"/>
  <c r="I77" s="1"/>
  <c r="I48"/>
  <c r="F43"/>
  <c r="G43"/>
  <c r="I17"/>
  <c r="H43"/>
  <c r="D73" l="1"/>
  <c r="H76"/>
  <c r="H78" s="1"/>
  <c r="I43"/>
  <c r="H73"/>
  <c r="I73" l="1"/>
  <c r="I76"/>
  <c r="E39"/>
  <c r="E43" s="1"/>
  <c r="F76"/>
  <c r="F78" l="1"/>
  <c r="G76"/>
  <c r="G78" s="1"/>
  <c r="I78" s="1"/>
  <c r="E76"/>
  <c r="E78" s="1"/>
  <c r="E73"/>
  <c r="F73"/>
  <c r="G73" s="1"/>
</calcChain>
</file>

<file path=xl/sharedStrings.xml><?xml version="1.0" encoding="utf-8"?>
<sst xmlns="http://schemas.openxmlformats.org/spreadsheetml/2006/main" count="76" uniqueCount="76">
  <si>
    <t>(PESOS)</t>
  </si>
  <si>
    <t>Devengado</t>
  </si>
  <si>
    <t>Concepto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</si>
  <si>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</si>
  <si>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</si>
  <si>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</si>
  <si>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</si>
  <si>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</si>
  <si>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</si>
  <si>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</si>
  <si>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</si>
  <si>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</si>
  <si>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</si>
  <si>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</si>
  <si>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</si>
  <si>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</si>
  <si>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</si>
  <si>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</si>
  <si>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</si>
  <si>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</si>
  <si>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</si>
  <si>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</si>
  <si>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</si>
  <si>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</si>
  <si>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</si>
  <si>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</si>
  <si>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</si>
  <si>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</si>
  <si>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</si>
  <si>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</si>
  <si>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</si>
  <si>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</si>
  <si>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</si>
  <si>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</si>
  <si>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</si>
  <si>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</si>
  <si>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</si>
  <si>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</si>
  <si>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</si>
  <si>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</si>
  <si>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</si>
  <si>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</si>
  <si>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</si>
  <si>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</si>
  <si>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</si>
  <si>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</si>
  <si>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</si>
  <si>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</si>
  <si>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</si>
  <si>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</si>
  <si>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</si>
  <si>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</si>
  <si>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</si>
  <si>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</si>
  <si>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</si>
  <si>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</si>
  <si>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</si>
  <si>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</si>
  <si>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</si>
  <si>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</si>
  <si>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</si>
  <si>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</si>
  <si>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</si>
  <si>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</si>
  <si>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</si>
  <si>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</si>
  <si>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</si>
  <si>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</si>
  <si>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</si>
  <si>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</si>
  <si>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</si>
  <si>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</si>
  <si>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</si>
  <si>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>Diferencia</t>
  </si>
  <si>
    <t xml:space="preserve">Del 1 de enero al 31 de diciembre de 2018 </t>
  </si>
  <si>
    <t>Chihuahua, Municipio de Juárez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</si>
</sst>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1" applyNumberFormat="0" applyAlignment="0" applyProtection="0"/>
    <xf numFmtId="0" fontId="13" fillId="8" borderId="22" applyNumberFormat="0" applyAlignment="0" applyProtection="0"/>
    <xf numFmtId="0" fontId="14" fillId="8" borderId="21" applyNumberFormat="0" applyAlignment="0" applyProtection="0"/>
    <xf numFmtId="0" fontId="15" fillId="0" borderId="23" applyNumberFormat="0" applyFill="0" applyAlignment="0" applyProtection="0"/>
    <xf numFmtId="0" fontId="16" fillId="9" borderId="24" applyNumberFormat="0" applyAlignment="0" applyProtection="0"/>
    <xf numFmtId="0" fontId="17" fillId="0" borderId="0" applyNumberFormat="0" applyFill="0" applyBorder="0" applyAlignment="0" applyProtection="0"/>
    <xf numFmtId="0" fontId="4" fillId="10" borderId="2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justify"/>
    </xf>
    <xf numFmtId="164" fontId="3" fillId="0" borderId="0" xfId="0" applyNumberFormat="1" applyFont="1"/>
    <xf numFmtId="0" fontId="1" fillId="0" borderId="9" xfId="0" applyFont="1" applyBorder="1" applyAlignment="1">
      <alignment horizontal="justify"/>
    </xf>
    <xf numFmtId="43" fontId="3" fillId="0" borderId="0" xfId="1" applyFont="1"/>
    <xf numFmtId="164" fontId="3" fillId="0" borderId="0" xfId="1" applyNumberFormat="1" applyFont="1"/>
    <xf numFmtId="43" fontId="3" fillId="0" borderId="0" xfId="0" applyNumberFormat="1" applyFont="1"/>
    <xf numFmtId="3" fontId="1" fillId="0" borderId="0" xfId="0" applyNumberFormat="1" applyFont="1" applyAlignment="1">
      <alignment horizontal="right" wrapText="1"/>
    </xf>
    <xf numFmtId="0" fontId="1" fillId="0" borderId="6" xfId="0" applyFont="1" applyFill="1" applyBorder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horizontal="center"/>
    </xf>
    <xf numFmtId="164" fontId="1" fillId="0" borderId="10" xfId="1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3" fontId="1" fillId="0" borderId="7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" fillId="2" borderId="5" xfId="1" applyNumberFormat="1" applyFont="1" applyFill="1" applyBorder="1" applyAlignment="1">
      <alignment horizontal="right"/>
    </xf>
    <xf numFmtId="3" fontId="1" fillId="2" borderId="7" xfId="1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164" fontId="1" fillId="0" borderId="8" xfId="1" applyNumberFormat="1" applyFont="1" applyBorder="1" applyAlignment="1">
      <alignment horizontal="right"/>
    </xf>
    <xf numFmtId="164" fontId="1" fillId="0" borderId="11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164" fontId="1" fillId="0" borderId="0" xfId="1" applyNumberFormat="1" applyFont="1"/>
    <xf numFmtId="4" fontId="1" fillId="0" borderId="0" xfId="0" applyNumberFormat="1" applyFont="1" applyAlignment="1">
      <alignment horizontal="right" wrapText="1"/>
    </xf>
    <xf numFmtId="164" fontId="1" fillId="0" borderId="5" xfId="1" applyNumberFormat="1" applyFont="1" applyBorder="1"/>
    <xf numFmtId="0" fontId="1" fillId="0" borderId="10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3" fontId="2" fillId="0" borderId="7" xfId="1" applyNumberFormat="1" applyFont="1" applyBorder="1" applyAlignment="1">
      <alignment horizontal="right"/>
    </xf>
    <xf numFmtId="3" fontId="2" fillId="0" borderId="17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3" fontId="1" fillId="0" borderId="7" xfId="1" applyNumberFormat="1" applyFont="1" applyBorder="1" applyAlignment="1">
      <alignment horizontal="right" vertical="center"/>
    </xf>
    <xf numFmtId="3" fontId="1" fillId="0" borderId="17" xfId="1" applyNumberFormat="1" applyFont="1" applyBorder="1" applyAlignment="1">
      <alignment horizontal="right" vertical="center"/>
    </xf>
    <xf numFmtId="3" fontId="1" fillId="0" borderId="27" xfId="1" applyNumberFormat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0" fillId="3" borderId="8" xfId="0" applyFill="1" applyBorder="1"/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2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86"/>
  <sheetViews>
    <sheetView tabSelected="1" zoomScale="120" zoomScaleNormal="120" workbookViewId="0">
      <selection activeCell="A6" sqref="A6:C6"/>
    </sheetView>
  </sheetViews>
  <sheetFormatPr defaultRowHeight="9.75" customHeight="1"/>
  <cols>
    <col min="1" max="1" width="4.5703125" style="1" customWidth="1"/>
    <col min="2" max="2" width="4.7109375" style="1" customWidth="1"/>
    <col min="3" max="3" width="61" style="1" bestFit="1" customWidth="1"/>
    <col min="4" max="4" width="15.85546875" style="1" customWidth="1"/>
    <col min="5" max="5" width="12.85546875" style="1" customWidth="1"/>
    <col min="6" max="6" width="15.140625" style="1" customWidth="1"/>
    <col min="7" max="7" width="16" style="1" customWidth="1"/>
    <col min="8" max="8" width="16.28515625" style="1" customWidth="1"/>
    <col min="9" max="9" width="14.7109375" style="1" customWidth="1"/>
    <col min="10" max="10" width="12.5703125" style="1" bestFit="1" customWidth="1"/>
    <col min="11" max="16384" width="9.140625" style="1"/>
  </cols>
  <sheetData>
    <row r="1" spans="1:9" ht="9.75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</row>
    <row r="2" spans="1:9" ht="9.75" customHeight="1">
      <c r="A2" s="80" t="s">
        <v>3</v>
      </c>
      <c r="B2" s="80"/>
      <c r="C2" s="80"/>
      <c r="D2" s="80"/>
      <c r="E2" s="80"/>
      <c r="F2" s="80"/>
      <c r="G2" s="80"/>
      <c r="H2" s="80"/>
      <c r="I2" s="80"/>
    </row>
    <row r="3" spans="1:9" ht="9.75" customHeight="1">
      <c r="A3" s="80" t="s">
        <v>74</v>
      </c>
      <c r="B3" s="80"/>
      <c r="C3" s="80"/>
      <c r="D3" s="80"/>
      <c r="E3" s="80"/>
      <c r="F3" s="80"/>
      <c r="G3" s="80"/>
      <c r="H3" s="80"/>
      <c r="I3" s="80"/>
    </row>
    <row r="4" spans="1:9" ht="9.75" customHeight="1" thickBot="1">
      <c r="A4" s="80" t="s">
        <v>0</v>
      </c>
      <c r="B4" s="80"/>
      <c r="C4" s="80"/>
      <c r="D4" s="80"/>
      <c r="E4" s="80"/>
      <c r="F4" s="80"/>
      <c r="G4" s="80"/>
      <c r="H4" s="80"/>
      <c r="I4" s="80"/>
    </row>
    <row r="5" spans="1:9" ht="9.75" customHeight="1" thickBot="1">
      <c r="A5" s="81"/>
      <c r="B5" s="82"/>
      <c r="C5" s="72"/>
      <c r="D5" s="83" t="s">
        <v>4</v>
      </c>
      <c r="E5" s="84"/>
      <c r="F5" s="84"/>
      <c r="G5" s="84"/>
      <c r="H5" s="85"/>
      <c r="I5" s="74" t="s">
        <v>73</v>
      </c>
    </row>
    <row r="6" spans="1:9" ht="9.75" customHeight="1">
      <c r="A6" s="87" t="s">
        <v>2</v>
      </c>
      <c r="B6" s="88"/>
      <c r="C6" s="89"/>
      <c r="D6" s="81" t="s">
        <v>72</v>
      </c>
      <c r="E6" s="70" t="s">
        <v>5</v>
      </c>
      <c r="F6" s="72" t="s">
        <v>6</v>
      </c>
      <c r="G6" s="74" t="s">
        <v>1</v>
      </c>
      <c r="H6" s="74" t="s">
        <v>7</v>
      </c>
      <c r="I6" s="86"/>
    </row>
    <row r="7" spans="1:9" ht="9.75" customHeight="1" thickBot="1">
      <c r="A7" s="90"/>
      <c r="B7" s="91"/>
      <c r="C7" s="73"/>
      <c r="D7" s="90"/>
      <c r="E7" s="71"/>
      <c r="F7" s="73"/>
      <c r="G7" s="75"/>
      <c r="H7" s="75"/>
      <c r="I7" s="75"/>
    </row>
    <row r="8" spans="1:9" ht="9.75" customHeight="1">
      <c r="A8" s="76"/>
      <c r="B8" s="77"/>
      <c r="C8" s="78"/>
      <c r="D8" s="18"/>
      <c r="E8" s="21"/>
      <c r="F8" s="22"/>
      <c r="G8" s="22"/>
      <c r="H8" s="23"/>
      <c r="I8" s="21"/>
    </row>
    <row r="9" spans="1:9" ht="9.75" customHeight="1">
      <c r="A9" s="49" t="s">
        <v>8</v>
      </c>
      <c r="B9" s="50"/>
      <c r="C9" s="79"/>
      <c r="D9" s="26"/>
      <c r="E9" s="24"/>
      <c r="F9" s="25"/>
      <c r="G9" s="25"/>
      <c r="H9" s="26"/>
      <c r="I9" s="24"/>
    </row>
    <row r="10" spans="1:9" ht="9.75" customHeight="1">
      <c r="A10" s="8"/>
      <c r="B10" s="54" t="s">
        <v>9</v>
      </c>
      <c r="C10" s="55"/>
      <c r="D10" s="15">
        <v>1177259000</v>
      </c>
      <c r="E10" s="27"/>
      <c r="F10" s="28">
        <f>SUM(D10+E10)</f>
        <v>1177259000</v>
      </c>
      <c r="G10" s="28">
        <f>F10</f>
        <v>1177259000</v>
      </c>
      <c r="H10" s="15">
        <v>1176189650.55</v>
      </c>
      <c r="I10" s="27">
        <f>H10-D10</f>
        <v>-1069349.4500000477</v>
      </c>
    </row>
    <row r="11" spans="1:9" ht="9.75" customHeight="1">
      <c r="A11" s="8"/>
      <c r="B11" s="54" t="s">
        <v>10</v>
      </c>
      <c r="C11" s="55"/>
      <c r="D11" s="29">
        <v>0</v>
      </c>
      <c r="E11" s="27">
        <v>0</v>
      </c>
      <c r="F11" s="28">
        <f t="shared" ref="F11:F16" si="0">SUM(D11+E11)</f>
        <v>0</v>
      </c>
      <c r="G11" s="28">
        <f t="shared" ref="G11:G16" si="1">F11</f>
        <v>0</v>
      </c>
      <c r="H11" s="29">
        <v>0</v>
      </c>
      <c r="I11" s="27">
        <f t="shared" ref="I11:I41" si="2">H11-D11</f>
        <v>0</v>
      </c>
    </row>
    <row r="12" spans="1:9" ht="9.75" customHeight="1">
      <c r="A12" s="8"/>
      <c r="B12" s="54" t="s">
        <v>11</v>
      </c>
      <c r="C12" s="55"/>
      <c r="D12" s="29">
        <v>0</v>
      </c>
      <c r="E12" s="27">
        <v>0</v>
      </c>
      <c r="F12" s="28">
        <f t="shared" si="0"/>
        <v>0</v>
      </c>
      <c r="G12" s="28">
        <f t="shared" si="1"/>
        <v>0</v>
      </c>
      <c r="H12" s="29">
        <v>0</v>
      </c>
      <c r="I12" s="27">
        <f t="shared" si="2"/>
        <v>0</v>
      </c>
    </row>
    <row r="13" spans="1:9" ht="9.75" customHeight="1">
      <c r="A13" s="8"/>
      <c r="B13" s="54" t="s">
        <v>12</v>
      </c>
      <c r="C13" s="55"/>
      <c r="D13" s="15">
        <v>478149684</v>
      </c>
      <c r="E13" s="27"/>
      <c r="F13" s="28">
        <f>SUM(D13+E13)</f>
        <v>478149684</v>
      </c>
      <c r="G13" s="28">
        <f t="shared" si="1"/>
        <v>478149684</v>
      </c>
      <c r="H13" s="15">
        <v>504691028.48000002</v>
      </c>
      <c r="I13" s="27">
        <f t="shared" si="2"/>
        <v>26541344.480000019</v>
      </c>
    </row>
    <row r="14" spans="1:9" ht="9.75" customHeight="1">
      <c r="A14" s="8"/>
      <c r="B14" s="54" t="s">
        <v>13</v>
      </c>
      <c r="C14" s="55"/>
      <c r="D14" s="15">
        <v>38038000</v>
      </c>
      <c r="E14" s="27"/>
      <c r="F14" s="28">
        <f t="shared" si="0"/>
        <v>38038000</v>
      </c>
      <c r="G14" s="28">
        <f t="shared" si="1"/>
        <v>38038000</v>
      </c>
      <c r="H14" s="15">
        <v>69402483.739999995</v>
      </c>
      <c r="I14" s="27">
        <f>H14-D14</f>
        <v>31364483.739999995</v>
      </c>
    </row>
    <row r="15" spans="1:9" ht="9.75" customHeight="1">
      <c r="A15" s="8"/>
      <c r="B15" s="54" t="s">
        <v>14</v>
      </c>
      <c r="C15" s="55"/>
      <c r="D15" s="15">
        <v>159110316</v>
      </c>
      <c r="E15" s="27"/>
      <c r="F15" s="28">
        <f t="shared" si="0"/>
        <v>159110316</v>
      </c>
      <c r="G15" s="28">
        <f t="shared" si="1"/>
        <v>159110316</v>
      </c>
      <c r="H15" s="15">
        <v>120141440.04000001</v>
      </c>
      <c r="I15" s="27">
        <f t="shared" si="2"/>
        <v>-38968875.959999993</v>
      </c>
    </row>
    <row r="16" spans="1:9" ht="9.75" customHeight="1">
      <c r="A16" s="8"/>
      <c r="B16" s="54" t="s">
        <v>15</v>
      </c>
      <c r="C16" s="55"/>
      <c r="D16" s="29">
        <v>0</v>
      </c>
      <c r="E16" s="27">
        <v>0</v>
      </c>
      <c r="F16" s="28">
        <f t="shared" si="0"/>
        <v>0</v>
      </c>
      <c r="G16" s="28">
        <f t="shared" si="1"/>
        <v>0</v>
      </c>
      <c r="H16" s="29">
        <v>0</v>
      </c>
      <c r="I16" s="27">
        <f t="shared" si="2"/>
        <v>0</v>
      </c>
    </row>
    <row r="17" spans="1:9" ht="9.75" customHeight="1">
      <c r="A17" s="69"/>
      <c r="B17" s="54" t="s">
        <v>16</v>
      </c>
      <c r="C17" s="55"/>
      <c r="D17" s="67">
        <f>SUM(D19:D29)</f>
        <v>1313298905</v>
      </c>
      <c r="E17" s="68">
        <f t="shared" ref="E17:H17" si="3">SUM(E19:E29)</f>
        <v>0</v>
      </c>
      <c r="F17" s="65">
        <f t="shared" si="3"/>
        <v>1313298905</v>
      </c>
      <c r="G17" s="66">
        <f t="shared" ref="G17" si="4">SUM(G19:G29)</f>
        <v>1313298905</v>
      </c>
      <c r="H17" s="67">
        <f t="shared" si="3"/>
        <v>1339536118.2600002</v>
      </c>
      <c r="I17" s="27">
        <f t="shared" si="2"/>
        <v>26237213.260000229</v>
      </c>
    </row>
    <row r="18" spans="1:9" ht="9.75" customHeight="1">
      <c r="A18" s="69"/>
      <c r="B18" s="54" t="s">
        <v>17</v>
      </c>
      <c r="C18" s="55"/>
      <c r="D18" s="67"/>
      <c r="E18" s="68"/>
      <c r="F18" s="65"/>
      <c r="G18" s="66"/>
      <c r="H18" s="67"/>
      <c r="I18" s="27">
        <f t="shared" si="2"/>
        <v>0</v>
      </c>
    </row>
    <row r="19" spans="1:9" ht="9.75" customHeight="1">
      <c r="A19" s="8"/>
      <c r="B19" s="3"/>
      <c r="C19" s="4" t="s">
        <v>18</v>
      </c>
      <c r="D19" s="15">
        <v>765165385</v>
      </c>
      <c r="E19" s="27"/>
      <c r="F19" s="28">
        <f t="shared" ref="F19:F41" si="5">SUM(D19+E19)</f>
        <v>765165385</v>
      </c>
      <c r="G19" s="28">
        <f t="shared" ref="G19:G29" si="6">F19</f>
        <v>765165385</v>
      </c>
      <c r="H19" s="15">
        <v>721235106.46000004</v>
      </c>
      <c r="I19" s="27">
        <f t="shared" si="2"/>
        <v>-43930278.539999962</v>
      </c>
    </row>
    <row r="20" spans="1:9" ht="9.75" customHeight="1">
      <c r="A20" s="8"/>
      <c r="B20" s="3"/>
      <c r="C20" s="4" t="s">
        <v>19</v>
      </c>
      <c r="D20" s="15">
        <v>176534689</v>
      </c>
      <c r="E20" s="27"/>
      <c r="F20" s="28">
        <f t="shared" si="5"/>
        <v>176534689</v>
      </c>
      <c r="G20" s="28">
        <f t="shared" si="6"/>
        <v>176534689</v>
      </c>
      <c r="H20" s="15">
        <v>187083988.34</v>
      </c>
      <c r="I20" s="27">
        <f t="shared" si="2"/>
        <v>10549299.340000004</v>
      </c>
    </row>
    <row r="21" spans="1:9" ht="9.75" customHeight="1">
      <c r="A21" s="8"/>
      <c r="B21" s="3"/>
      <c r="C21" s="4" t="s">
        <v>20</v>
      </c>
      <c r="D21" s="15">
        <v>42960908</v>
      </c>
      <c r="E21" s="27"/>
      <c r="F21" s="28">
        <f t="shared" si="5"/>
        <v>42960908</v>
      </c>
      <c r="G21" s="28">
        <f t="shared" si="6"/>
        <v>42960908</v>
      </c>
      <c r="H21" s="15">
        <v>43008599.030000001</v>
      </c>
      <c r="I21" s="27">
        <f t="shared" si="2"/>
        <v>47691.030000001192</v>
      </c>
    </row>
    <row r="22" spans="1:9" ht="9.75" customHeight="1">
      <c r="A22" s="8"/>
      <c r="B22" s="3"/>
      <c r="C22" s="4" t="s">
        <v>21</v>
      </c>
      <c r="D22" s="29">
        <v>0</v>
      </c>
      <c r="E22" s="27">
        <v>0</v>
      </c>
      <c r="F22" s="28">
        <f t="shared" si="5"/>
        <v>0</v>
      </c>
      <c r="G22" s="28">
        <f t="shared" si="6"/>
        <v>0</v>
      </c>
      <c r="H22" s="29">
        <v>0</v>
      </c>
      <c r="I22" s="27">
        <f t="shared" si="2"/>
        <v>0</v>
      </c>
    </row>
    <row r="23" spans="1:9" ht="9.75" customHeight="1">
      <c r="A23" s="8"/>
      <c r="B23" s="3"/>
      <c r="C23" s="4" t="s">
        <v>22</v>
      </c>
      <c r="D23" s="29">
        <v>0</v>
      </c>
      <c r="E23" s="27">
        <v>0</v>
      </c>
      <c r="F23" s="28">
        <f t="shared" si="5"/>
        <v>0</v>
      </c>
      <c r="G23" s="28">
        <f t="shared" si="6"/>
        <v>0</v>
      </c>
      <c r="H23" s="29">
        <v>0</v>
      </c>
      <c r="I23" s="27">
        <f t="shared" si="2"/>
        <v>0</v>
      </c>
    </row>
    <row r="24" spans="1:9" ht="9.75" customHeight="1">
      <c r="A24" s="8"/>
      <c r="B24" s="3"/>
      <c r="C24" s="4" t="s">
        <v>23</v>
      </c>
      <c r="D24" s="15">
        <v>24714249</v>
      </c>
      <c r="E24" s="27"/>
      <c r="F24" s="28">
        <f t="shared" si="5"/>
        <v>24714249</v>
      </c>
      <c r="G24" s="28">
        <f t="shared" si="6"/>
        <v>24714249</v>
      </c>
      <c r="H24" s="15">
        <v>19005906.050000001</v>
      </c>
      <c r="I24" s="27">
        <f t="shared" si="2"/>
        <v>-5708342.9499999993</v>
      </c>
    </row>
    <row r="25" spans="1:9" ht="9.75" customHeight="1">
      <c r="A25" s="8"/>
      <c r="B25" s="3"/>
      <c r="C25" s="4" t="s">
        <v>24</v>
      </c>
      <c r="D25" s="15">
        <v>138248554</v>
      </c>
      <c r="E25" s="27"/>
      <c r="F25" s="28">
        <f t="shared" si="5"/>
        <v>138248554</v>
      </c>
      <c r="G25" s="28">
        <f t="shared" si="6"/>
        <v>138248554</v>
      </c>
      <c r="H25" s="45">
        <v>178016782</v>
      </c>
      <c r="I25" s="27">
        <f t="shared" si="2"/>
        <v>39768228</v>
      </c>
    </row>
    <row r="26" spans="1:9" ht="9.75" customHeight="1">
      <c r="A26" s="8"/>
      <c r="B26" s="3"/>
      <c r="C26" s="4" t="s">
        <v>25</v>
      </c>
      <c r="D26" s="29">
        <v>0</v>
      </c>
      <c r="E26" s="27">
        <v>0</v>
      </c>
      <c r="F26" s="28">
        <f t="shared" si="5"/>
        <v>0</v>
      </c>
      <c r="G26" s="28">
        <f t="shared" si="6"/>
        <v>0</v>
      </c>
      <c r="H26" s="29">
        <v>0</v>
      </c>
      <c r="I26" s="27">
        <f t="shared" si="2"/>
        <v>0</v>
      </c>
    </row>
    <row r="27" spans="1:9" ht="9.75" customHeight="1">
      <c r="A27" s="8"/>
      <c r="B27" s="3"/>
      <c r="C27" s="4" t="s">
        <v>26</v>
      </c>
      <c r="D27" s="29">
        <v>64322905</v>
      </c>
      <c r="E27" s="27"/>
      <c r="F27" s="28">
        <f t="shared" si="5"/>
        <v>64322905</v>
      </c>
      <c r="G27" s="28">
        <f t="shared" si="6"/>
        <v>64322905</v>
      </c>
      <c r="H27" s="29">
        <v>55494809.380000003</v>
      </c>
      <c r="I27" s="27">
        <f t="shared" si="2"/>
        <v>-8828095.6199999973</v>
      </c>
    </row>
    <row r="28" spans="1:9" ht="9.75" customHeight="1">
      <c r="A28" s="8"/>
      <c r="B28" s="3"/>
      <c r="C28" s="4" t="s">
        <v>27</v>
      </c>
      <c r="D28" s="15">
        <v>101352215</v>
      </c>
      <c r="E28" s="27"/>
      <c r="F28" s="28">
        <f t="shared" si="5"/>
        <v>101352215</v>
      </c>
      <c r="G28" s="28">
        <f t="shared" si="6"/>
        <v>101352215</v>
      </c>
      <c r="H28" s="15">
        <v>135690927</v>
      </c>
      <c r="I28" s="27">
        <f t="shared" si="2"/>
        <v>34338712</v>
      </c>
    </row>
    <row r="29" spans="1:9" ht="9.75" customHeight="1">
      <c r="A29" s="8"/>
      <c r="B29" s="3"/>
      <c r="C29" s="4" t="s">
        <v>28</v>
      </c>
      <c r="D29" s="29">
        <v>0</v>
      </c>
      <c r="E29" s="27">
        <v>0</v>
      </c>
      <c r="F29" s="28">
        <f t="shared" si="5"/>
        <v>0</v>
      </c>
      <c r="G29" s="28">
        <f t="shared" si="6"/>
        <v>0</v>
      </c>
      <c r="H29" s="30"/>
      <c r="I29" s="27">
        <f t="shared" si="2"/>
        <v>0</v>
      </c>
    </row>
    <row r="30" spans="1:9" ht="9.75" customHeight="1">
      <c r="A30" s="8"/>
      <c r="B30" s="54" t="s">
        <v>29</v>
      </c>
      <c r="C30" s="55"/>
      <c r="D30" s="29">
        <f>SUM(D31:D35)</f>
        <v>19857220</v>
      </c>
      <c r="E30" s="27">
        <f t="shared" ref="E30:H30" si="7">SUM(E31:E35)</f>
        <v>0</v>
      </c>
      <c r="F30" s="28">
        <f>SUM(F31:F35)</f>
        <v>19857220</v>
      </c>
      <c r="G30" s="28">
        <f t="shared" ref="G30" si="8">SUM(G31:G35)</f>
        <v>19857220</v>
      </c>
      <c r="H30" s="29">
        <f t="shared" si="7"/>
        <v>17783251.43</v>
      </c>
      <c r="I30" s="27">
        <f t="shared" si="2"/>
        <v>-2073968.5700000003</v>
      </c>
    </row>
    <row r="31" spans="1:9" ht="9.75" customHeight="1">
      <c r="A31" s="8"/>
      <c r="B31" s="3"/>
      <c r="C31" s="4" t="s">
        <v>30</v>
      </c>
      <c r="D31" s="15">
        <v>51687</v>
      </c>
      <c r="E31" s="27"/>
      <c r="F31" s="28">
        <f t="shared" si="5"/>
        <v>51687</v>
      </c>
      <c r="G31" s="28">
        <f>F31</f>
        <v>51687</v>
      </c>
      <c r="H31" s="15">
        <v>69921.5</v>
      </c>
      <c r="I31" s="27">
        <f t="shared" si="2"/>
        <v>18234.5</v>
      </c>
    </row>
    <row r="32" spans="1:9" ht="9.75" customHeight="1">
      <c r="A32" s="8"/>
      <c r="B32" s="3"/>
      <c r="C32" s="4" t="s">
        <v>31</v>
      </c>
      <c r="D32" s="29">
        <v>0</v>
      </c>
      <c r="E32" s="27">
        <v>0</v>
      </c>
      <c r="F32" s="28">
        <f t="shared" si="5"/>
        <v>0</v>
      </c>
      <c r="G32" s="28">
        <f t="shared" ref="G32:G36" si="9">F32</f>
        <v>0</v>
      </c>
      <c r="H32" s="30"/>
      <c r="I32" s="27">
        <f t="shared" si="2"/>
        <v>0</v>
      </c>
    </row>
    <row r="33" spans="1:9" ht="9.75" customHeight="1">
      <c r="A33" s="8"/>
      <c r="B33" s="3"/>
      <c r="C33" s="4" t="s">
        <v>32</v>
      </c>
      <c r="D33" s="15">
        <v>19805533</v>
      </c>
      <c r="E33" s="27"/>
      <c r="F33" s="28">
        <f t="shared" si="5"/>
        <v>19805533</v>
      </c>
      <c r="G33" s="28">
        <f t="shared" si="9"/>
        <v>19805533</v>
      </c>
      <c r="H33" s="15">
        <v>17713329.93</v>
      </c>
      <c r="I33" s="27">
        <f>H33-D33</f>
        <v>-2092203.0700000003</v>
      </c>
    </row>
    <row r="34" spans="1:9" ht="9.75" customHeight="1">
      <c r="A34" s="8"/>
      <c r="B34" s="3"/>
      <c r="C34" s="4" t="s">
        <v>33</v>
      </c>
      <c r="D34" s="29">
        <v>0</v>
      </c>
      <c r="E34" s="27">
        <v>0</v>
      </c>
      <c r="F34" s="28">
        <f t="shared" si="5"/>
        <v>0</v>
      </c>
      <c r="G34" s="28">
        <f t="shared" si="9"/>
        <v>0</v>
      </c>
      <c r="H34" s="29">
        <v>0</v>
      </c>
      <c r="I34" s="27">
        <f t="shared" si="2"/>
        <v>0</v>
      </c>
    </row>
    <row r="35" spans="1:9" ht="9.75" customHeight="1">
      <c r="A35" s="8"/>
      <c r="B35" s="3"/>
      <c r="C35" s="4" t="s">
        <v>34</v>
      </c>
      <c r="D35" s="29">
        <v>0</v>
      </c>
      <c r="E35" s="27">
        <v>0</v>
      </c>
      <c r="F35" s="28">
        <f t="shared" si="5"/>
        <v>0</v>
      </c>
      <c r="G35" s="28">
        <f t="shared" si="9"/>
        <v>0</v>
      </c>
      <c r="H35" s="29">
        <v>0</v>
      </c>
      <c r="I35" s="27">
        <f t="shared" si="2"/>
        <v>0</v>
      </c>
    </row>
    <row r="36" spans="1:9" s="17" customFormat="1" ht="9.75" customHeight="1">
      <c r="A36" s="16"/>
      <c r="B36" s="63" t="s">
        <v>35</v>
      </c>
      <c r="C36" s="64"/>
      <c r="D36" s="33">
        <v>0</v>
      </c>
      <c r="E36" s="31">
        <v>0</v>
      </c>
      <c r="F36" s="32">
        <f t="shared" si="5"/>
        <v>0</v>
      </c>
      <c r="G36" s="32">
        <f t="shared" si="9"/>
        <v>0</v>
      </c>
      <c r="H36" s="33">
        <v>0</v>
      </c>
      <c r="I36" s="31">
        <f t="shared" si="2"/>
        <v>0</v>
      </c>
    </row>
    <row r="37" spans="1:9" ht="9.75" customHeight="1">
      <c r="A37" s="8"/>
      <c r="B37" s="54" t="s">
        <v>36</v>
      </c>
      <c r="C37" s="55"/>
      <c r="D37" s="29">
        <v>0</v>
      </c>
      <c r="E37" s="27">
        <v>0</v>
      </c>
      <c r="F37" s="28">
        <f>SUM(F38)</f>
        <v>0</v>
      </c>
      <c r="G37" s="28">
        <f>SUM(G38)</f>
        <v>0</v>
      </c>
      <c r="H37" s="29">
        <v>0</v>
      </c>
      <c r="I37" s="27">
        <f t="shared" si="2"/>
        <v>0</v>
      </c>
    </row>
    <row r="38" spans="1:9" ht="9.75" customHeight="1">
      <c r="A38" s="8"/>
      <c r="B38" s="3"/>
      <c r="C38" s="4" t="s">
        <v>37</v>
      </c>
      <c r="D38" s="29">
        <v>0</v>
      </c>
      <c r="E38" s="27">
        <v>0</v>
      </c>
      <c r="F38" s="28">
        <f t="shared" si="5"/>
        <v>0</v>
      </c>
      <c r="G38" s="28">
        <f>F38</f>
        <v>0</v>
      </c>
      <c r="H38" s="29">
        <v>0</v>
      </c>
      <c r="I38" s="27">
        <f t="shared" si="2"/>
        <v>0</v>
      </c>
    </row>
    <row r="39" spans="1:9" ht="9.75" customHeight="1">
      <c r="A39" s="8"/>
      <c r="B39" s="54" t="s">
        <v>38</v>
      </c>
      <c r="C39" s="55"/>
      <c r="D39" s="29">
        <f>SUM(D40:D41)</f>
        <v>203238594</v>
      </c>
      <c r="E39" s="27">
        <f t="shared" ref="E39:H39" si="10">SUM(E40:E41)</f>
        <v>0</v>
      </c>
      <c r="F39" s="28">
        <f t="shared" si="10"/>
        <v>203238594</v>
      </c>
      <c r="G39" s="28">
        <f t="shared" ref="G39" si="11">SUM(G40:G41)</f>
        <v>203238594</v>
      </c>
      <c r="H39" s="29">
        <f t="shared" si="10"/>
        <v>218737931.18000001</v>
      </c>
      <c r="I39" s="27">
        <f t="shared" si="2"/>
        <v>15499337.180000007</v>
      </c>
    </row>
    <row r="40" spans="1:9" ht="9.75" customHeight="1">
      <c r="A40" s="8"/>
      <c r="B40" s="3"/>
      <c r="C40" s="4" t="s">
        <v>39</v>
      </c>
      <c r="D40" s="29">
        <v>0</v>
      </c>
      <c r="E40" s="27">
        <v>0</v>
      </c>
      <c r="F40" s="28">
        <f t="shared" si="5"/>
        <v>0</v>
      </c>
      <c r="G40" s="28">
        <f>F40</f>
        <v>0</v>
      </c>
      <c r="H40" s="29">
        <f>G40</f>
        <v>0</v>
      </c>
      <c r="I40" s="27">
        <f t="shared" si="2"/>
        <v>0</v>
      </c>
    </row>
    <row r="41" spans="1:9" ht="9.75" customHeight="1">
      <c r="A41" s="8"/>
      <c r="B41" s="3"/>
      <c r="C41" s="4" t="s">
        <v>40</v>
      </c>
      <c r="D41" s="15">
        <v>203238594</v>
      </c>
      <c r="E41" s="27">
        <v>0</v>
      </c>
      <c r="F41" s="28">
        <f t="shared" si="5"/>
        <v>203238594</v>
      </c>
      <c r="G41" s="28">
        <f>F41</f>
        <v>203238594</v>
      </c>
      <c r="H41" s="15">
        <v>218737931.18000001</v>
      </c>
      <c r="I41" s="27">
        <f t="shared" si="2"/>
        <v>15499337.180000007</v>
      </c>
    </row>
    <row r="42" spans="1:9" ht="9.75" customHeight="1">
      <c r="A42" s="9"/>
      <c r="B42" s="6"/>
      <c r="C42" s="7"/>
      <c r="D42" s="29"/>
      <c r="E42" s="27"/>
      <c r="F42" s="28"/>
      <c r="G42" s="28"/>
      <c r="H42" s="29"/>
      <c r="I42" s="27"/>
    </row>
    <row r="43" spans="1:9" ht="9.75" customHeight="1">
      <c r="A43" s="49" t="s">
        <v>41</v>
      </c>
      <c r="B43" s="50"/>
      <c r="C43" s="51"/>
      <c r="D43" s="61">
        <f>SUM(D10+D11+D12+D13+D14+D15+D16+D17+D30+D36+D37+D39)</f>
        <v>3388951719</v>
      </c>
      <c r="E43" s="62">
        <f t="shared" ref="E43:H43" si="12">SUM(E10+E11+E12+E13+E14+E15+E16+E17+E30+E36+E37+E39)</f>
        <v>0</v>
      </c>
      <c r="F43" s="59">
        <f t="shared" si="12"/>
        <v>3388951719</v>
      </c>
      <c r="G43" s="60">
        <f t="shared" si="12"/>
        <v>3388951719</v>
      </c>
      <c r="H43" s="61">
        <f t="shared" si="12"/>
        <v>3446481903.6799998</v>
      </c>
      <c r="I43" s="62">
        <f>H43-D43</f>
        <v>57530184.679999828</v>
      </c>
    </row>
    <row r="44" spans="1:9" ht="9.75" customHeight="1">
      <c r="A44" s="49" t="s">
        <v>42</v>
      </c>
      <c r="B44" s="50"/>
      <c r="C44" s="51"/>
      <c r="D44" s="61"/>
      <c r="E44" s="62"/>
      <c r="F44" s="59"/>
      <c r="G44" s="60"/>
      <c r="H44" s="61"/>
      <c r="I44" s="62"/>
    </row>
    <row r="45" spans="1:9" ht="9.75" customHeight="1">
      <c r="A45" s="49" t="s">
        <v>43</v>
      </c>
      <c r="B45" s="50"/>
      <c r="C45" s="51"/>
      <c r="D45" s="36"/>
      <c r="E45" s="34"/>
      <c r="F45" s="35"/>
      <c r="G45" s="35"/>
      <c r="H45" s="36"/>
      <c r="I45" s="34"/>
    </row>
    <row r="46" spans="1:9" ht="9.75" customHeight="1">
      <c r="A46" s="9"/>
      <c r="B46" s="6"/>
      <c r="C46" s="7"/>
      <c r="D46" s="29"/>
      <c r="E46" s="27"/>
      <c r="F46" s="28"/>
      <c r="G46" s="28"/>
      <c r="H46" s="29"/>
      <c r="I46" s="27"/>
    </row>
    <row r="47" spans="1:9" ht="9.75" customHeight="1">
      <c r="A47" s="49" t="s">
        <v>44</v>
      </c>
      <c r="B47" s="50"/>
      <c r="C47" s="51"/>
      <c r="D47" s="29"/>
      <c r="E47" s="27"/>
      <c r="F47" s="28"/>
      <c r="G47" s="28"/>
      <c r="H47" s="29"/>
      <c r="I47" s="27"/>
    </row>
    <row r="48" spans="1:9" ht="9.75" customHeight="1">
      <c r="A48" s="8"/>
      <c r="B48" s="54" t="s">
        <v>45</v>
      </c>
      <c r="C48" s="55"/>
      <c r="D48" s="29">
        <f>SUM(D49:D56)</f>
        <v>1121740922</v>
      </c>
      <c r="E48" s="27">
        <f t="shared" ref="E48:H48" si="13">SUM(E49:E56)</f>
        <v>0</v>
      </c>
      <c r="F48" s="28">
        <f>SUM(F49:F56)</f>
        <v>1121740922</v>
      </c>
      <c r="G48" s="28">
        <f>SUM(G49:G56)</f>
        <v>1121740922</v>
      </c>
      <c r="H48" s="29">
        <f t="shared" si="13"/>
        <v>1091538071.77</v>
      </c>
      <c r="I48" s="27">
        <f t="shared" ref="I48:I68" si="14">H48-D48</f>
        <v>-30202850.230000019</v>
      </c>
    </row>
    <row r="49" spans="1:9" ht="9.75" customHeight="1">
      <c r="A49" s="8"/>
      <c r="B49" s="3"/>
      <c r="C49" s="4" t="s">
        <v>46</v>
      </c>
      <c r="D49" s="29">
        <v>0</v>
      </c>
      <c r="E49" s="27">
        <v>0</v>
      </c>
      <c r="F49" s="28">
        <f t="shared" ref="F49:F66" si="15">SUM(D49+E49)</f>
        <v>0</v>
      </c>
      <c r="G49" s="28">
        <f t="shared" ref="G49:H66" si="16">F49</f>
        <v>0</v>
      </c>
      <c r="H49" s="29">
        <v>0</v>
      </c>
      <c r="I49" s="27">
        <f t="shared" si="14"/>
        <v>0</v>
      </c>
    </row>
    <row r="50" spans="1:9" ht="9.75" customHeight="1">
      <c r="A50" s="8"/>
      <c r="B50" s="3"/>
      <c r="C50" s="4" t="s">
        <v>47</v>
      </c>
      <c r="D50" s="29">
        <v>0</v>
      </c>
      <c r="E50" s="27">
        <v>0</v>
      </c>
      <c r="F50" s="28">
        <f t="shared" si="15"/>
        <v>0</v>
      </c>
      <c r="G50" s="28">
        <f t="shared" si="16"/>
        <v>0</v>
      </c>
      <c r="H50" s="29">
        <v>0</v>
      </c>
      <c r="I50" s="27">
        <f t="shared" si="14"/>
        <v>0</v>
      </c>
    </row>
    <row r="51" spans="1:9" ht="9.75" customHeight="1">
      <c r="A51" s="8"/>
      <c r="B51" s="3"/>
      <c r="C51" s="4" t="s">
        <v>48</v>
      </c>
      <c r="D51" s="15">
        <v>250260974</v>
      </c>
      <c r="E51" s="27">
        <v>0</v>
      </c>
      <c r="F51" s="28">
        <f t="shared" si="15"/>
        <v>250260974</v>
      </c>
      <c r="G51" s="28">
        <f t="shared" si="16"/>
        <v>250260974</v>
      </c>
      <c r="H51" s="15">
        <v>213279364.13</v>
      </c>
      <c r="I51" s="27">
        <f t="shared" si="14"/>
        <v>-36981609.870000005</v>
      </c>
    </row>
    <row r="52" spans="1:9" ht="9.75" customHeight="1">
      <c r="A52" s="8"/>
      <c r="B52" s="3"/>
      <c r="C52" s="5" t="s">
        <v>49</v>
      </c>
      <c r="D52" s="15">
        <v>871479948</v>
      </c>
      <c r="E52" s="27">
        <v>0</v>
      </c>
      <c r="F52" s="28">
        <f t="shared" si="15"/>
        <v>871479948</v>
      </c>
      <c r="G52" s="28">
        <f t="shared" si="16"/>
        <v>871479948</v>
      </c>
      <c r="H52" s="15">
        <v>878258707.63999999</v>
      </c>
      <c r="I52" s="27">
        <f t="shared" si="14"/>
        <v>6778759.6399999857</v>
      </c>
    </row>
    <row r="53" spans="1:9" ht="9.75" customHeight="1">
      <c r="A53" s="8"/>
      <c r="B53" s="3"/>
      <c r="C53" s="4" t="s">
        <v>50</v>
      </c>
      <c r="D53" s="29">
        <v>0</v>
      </c>
      <c r="E53" s="27">
        <v>0</v>
      </c>
      <c r="F53" s="28">
        <f t="shared" si="15"/>
        <v>0</v>
      </c>
      <c r="G53" s="28">
        <f t="shared" si="16"/>
        <v>0</v>
      </c>
      <c r="H53" s="29">
        <v>0</v>
      </c>
      <c r="I53" s="27">
        <f t="shared" si="14"/>
        <v>0</v>
      </c>
    </row>
    <row r="54" spans="1:9" ht="9.75" customHeight="1">
      <c r="A54" s="8"/>
      <c r="B54" s="3"/>
      <c r="C54" s="4" t="s">
        <v>51</v>
      </c>
      <c r="D54" s="29">
        <v>0</v>
      </c>
      <c r="E54" s="27">
        <v>0</v>
      </c>
      <c r="F54" s="28">
        <f t="shared" si="15"/>
        <v>0</v>
      </c>
      <c r="G54" s="28">
        <f t="shared" si="16"/>
        <v>0</v>
      </c>
      <c r="H54" s="29">
        <v>0</v>
      </c>
      <c r="I54" s="27">
        <f t="shared" si="14"/>
        <v>0</v>
      </c>
    </row>
    <row r="55" spans="1:9" ht="9.75" customHeight="1">
      <c r="A55" s="8"/>
      <c r="B55" s="3"/>
      <c r="C55" s="5" t="s">
        <v>52</v>
      </c>
      <c r="D55" s="29">
        <v>0</v>
      </c>
      <c r="E55" s="27">
        <v>0</v>
      </c>
      <c r="F55" s="28">
        <f t="shared" si="15"/>
        <v>0</v>
      </c>
      <c r="G55" s="28">
        <f t="shared" si="16"/>
        <v>0</v>
      </c>
      <c r="H55" s="29">
        <v>0</v>
      </c>
      <c r="I55" s="27">
        <f t="shared" si="14"/>
        <v>0</v>
      </c>
    </row>
    <row r="56" spans="1:9" ht="9.75" customHeight="1">
      <c r="A56" s="8"/>
      <c r="B56" s="3"/>
      <c r="C56" s="2" t="s">
        <v>53</v>
      </c>
      <c r="D56" s="29">
        <v>0</v>
      </c>
      <c r="E56" s="27">
        <v>0</v>
      </c>
      <c r="F56" s="28">
        <f t="shared" si="15"/>
        <v>0</v>
      </c>
      <c r="G56" s="28">
        <f t="shared" si="16"/>
        <v>0</v>
      </c>
      <c r="H56" s="29">
        <v>0</v>
      </c>
      <c r="I56" s="27">
        <f t="shared" si="14"/>
        <v>0</v>
      </c>
    </row>
    <row r="57" spans="1:9" s="17" customFormat="1" ht="9.75" customHeight="1">
      <c r="A57" s="16"/>
      <c r="B57" s="63" t="s">
        <v>54</v>
      </c>
      <c r="C57" s="64"/>
      <c r="D57" s="33">
        <f>SUM(D58:D61)</f>
        <v>0</v>
      </c>
      <c r="E57" s="31">
        <f>SUM(E58:E61)</f>
        <v>70319746</v>
      </c>
      <c r="F57" s="32">
        <f t="shared" ref="F57:H57" si="17">SUM(F58:F61)</f>
        <v>70319746</v>
      </c>
      <c r="G57" s="32">
        <f t="shared" si="17"/>
        <v>70319746</v>
      </c>
      <c r="H57" s="33">
        <f t="shared" si="17"/>
        <v>70319746</v>
      </c>
      <c r="I57" s="31">
        <f t="shared" si="14"/>
        <v>70319746</v>
      </c>
    </row>
    <row r="58" spans="1:9" ht="9.75" customHeight="1">
      <c r="A58" s="8"/>
      <c r="B58" s="3"/>
      <c r="C58" s="4" t="s">
        <v>55</v>
      </c>
      <c r="D58" s="29">
        <v>0</v>
      </c>
      <c r="E58" s="27">
        <v>0</v>
      </c>
      <c r="F58" s="28">
        <f t="shared" si="15"/>
        <v>0</v>
      </c>
      <c r="G58" s="28">
        <f t="shared" si="16"/>
        <v>0</v>
      </c>
      <c r="H58" s="29">
        <v>0</v>
      </c>
      <c r="I58" s="27">
        <f t="shared" si="14"/>
        <v>0</v>
      </c>
    </row>
    <row r="59" spans="1:9" ht="9.75" customHeight="1">
      <c r="A59" s="8"/>
      <c r="B59" s="3"/>
      <c r="C59" s="4" t="s">
        <v>56</v>
      </c>
      <c r="D59" s="29">
        <v>0</v>
      </c>
      <c r="E59" s="27">
        <v>0</v>
      </c>
      <c r="F59" s="28">
        <f t="shared" si="15"/>
        <v>0</v>
      </c>
      <c r="G59" s="28">
        <f t="shared" si="16"/>
        <v>0</v>
      </c>
      <c r="H59" s="29">
        <v>0</v>
      </c>
      <c r="I59" s="27">
        <f t="shared" si="14"/>
        <v>0</v>
      </c>
    </row>
    <row r="60" spans="1:9" ht="9.75" customHeight="1">
      <c r="A60" s="8"/>
      <c r="B60" s="3"/>
      <c r="C60" s="4" t="s">
        <v>57</v>
      </c>
      <c r="D60" s="29">
        <v>0</v>
      </c>
      <c r="E60" s="27">
        <v>0</v>
      </c>
      <c r="F60" s="28">
        <f t="shared" si="15"/>
        <v>0</v>
      </c>
      <c r="G60" s="28">
        <f t="shared" si="16"/>
        <v>0</v>
      </c>
      <c r="H60" s="29">
        <v>0</v>
      </c>
      <c r="I60" s="27">
        <f t="shared" si="14"/>
        <v>0</v>
      </c>
    </row>
    <row r="61" spans="1:9" ht="9.75" customHeight="1">
      <c r="A61" s="8"/>
      <c r="B61" s="3"/>
      <c r="C61" s="4" t="s">
        <v>58</v>
      </c>
      <c r="D61" s="29">
        <v>0</v>
      </c>
      <c r="E61" s="20">
        <v>70319746</v>
      </c>
      <c r="F61" s="28">
        <f t="shared" si="15"/>
        <v>70319746</v>
      </c>
      <c r="G61" s="28">
        <f t="shared" si="16"/>
        <v>70319746</v>
      </c>
      <c r="H61" s="29">
        <f t="shared" si="16"/>
        <v>70319746</v>
      </c>
      <c r="I61" s="27">
        <f t="shared" si="14"/>
        <v>70319746</v>
      </c>
    </row>
    <row r="62" spans="1:9" s="17" customFormat="1" ht="9.75" customHeight="1">
      <c r="A62" s="16"/>
      <c r="B62" s="63" t="s">
        <v>59</v>
      </c>
      <c r="C62" s="64"/>
      <c r="D62" s="33">
        <f>SUM(D63:D64)</f>
        <v>0</v>
      </c>
      <c r="E62" s="31">
        <f t="shared" ref="E62:H62" si="18">SUM(E63:E64)</f>
        <v>0</v>
      </c>
      <c r="F62" s="32">
        <f>SUM(F63:F64)</f>
        <v>0</v>
      </c>
      <c r="G62" s="32">
        <f t="shared" si="18"/>
        <v>0</v>
      </c>
      <c r="H62" s="33">
        <f t="shared" si="18"/>
        <v>0</v>
      </c>
      <c r="I62" s="31">
        <f t="shared" si="14"/>
        <v>0</v>
      </c>
    </row>
    <row r="63" spans="1:9" ht="9.75" customHeight="1">
      <c r="A63" s="8"/>
      <c r="B63" s="3"/>
      <c r="C63" s="5" t="s">
        <v>60</v>
      </c>
      <c r="D63" s="29">
        <v>0</v>
      </c>
      <c r="E63" s="27">
        <v>0</v>
      </c>
      <c r="F63" s="28">
        <f t="shared" si="15"/>
        <v>0</v>
      </c>
      <c r="G63" s="28">
        <f t="shared" si="16"/>
        <v>0</v>
      </c>
      <c r="H63" s="29">
        <v>0</v>
      </c>
      <c r="I63" s="27">
        <f t="shared" si="14"/>
        <v>0</v>
      </c>
    </row>
    <row r="64" spans="1:9" ht="9.75" customHeight="1">
      <c r="A64" s="8"/>
      <c r="B64" s="3"/>
      <c r="C64" s="4" t="s">
        <v>61</v>
      </c>
      <c r="D64" s="29">
        <v>0</v>
      </c>
      <c r="E64" s="27">
        <v>0</v>
      </c>
      <c r="F64" s="28">
        <f t="shared" si="15"/>
        <v>0</v>
      </c>
      <c r="G64" s="28">
        <f t="shared" si="16"/>
        <v>0</v>
      </c>
      <c r="H64" s="29">
        <v>0</v>
      </c>
      <c r="I64" s="27">
        <f t="shared" si="14"/>
        <v>0</v>
      </c>
    </row>
    <row r="65" spans="1:10" ht="9.75" customHeight="1">
      <c r="A65" s="8"/>
      <c r="B65" s="54" t="s">
        <v>62</v>
      </c>
      <c r="C65" s="55"/>
      <c r="D65" s="29">
        <v>0</v>
      </c>
      <c r="E65" s="27">
        <v>0</v>
      </c>
      <c r="F65" s="28">
        <f t="shared" si="15"/>
        <v>0</v>
      </c>
      <c r="G65" s="28">
        <f t="shared" si="16"/>
        <v>0</v>
      </c>
      <c r="H65" s="29">
        <v>0</v>
      </c>
      <c r="I65" s="27">
        <f t="shared" si="14"/>
        <v>0</v>
      </c>
    </row>
    <row r="66" spans="1:10" ht="9.75" customHeight="1">
      <c r="A66" s="8"/>
      <c r="B66" s="54" t="s">
        <v>63</v>
      </c>
      <c r="C66" s="55"/>
      <c r="D66" s="29">
        <v>0</v>
      </c>
      <c r="E66" s="46">
        <v>7416057.1299999999</v>
      </c>
      <c r="F66" s="28">
        <f t="shared" si="15"/>
        <v>7416057.1299999999</v>
      </c>
      <c r="G66" s="28">
        <f t="shared" si="16"/>
        <v>7416057.1299999999</v>
      </c>
      <c r="H66" s="44">
        <v>7416057.1299999999</v>
      </c>
      <c r="I66" s="27">
        <f t="shared" si="14"/>
        <v>7416057.1299999999</v>
      </c>
    </row>
    <row r="67" spans="1:10" ht="9.75" customHeight="1">
      <c r="A67" s="9"/>
      <c r="B67" s="52"/>
      <c r="C67" s="53"/>
      <c r="D67" s="29"/>
      <c r="E67" s="27"/>
      <c r="F67" s="28"/>
      <c r="G67" s="28"/>
      <c r="H67" s="29"/>
      <c r="I67" s="27">
        <f t="shared" si="14"/>
        <v>0</v>
      </c>
    </row>
    <row r="68" spans="1:10" ht="9.75" customHeight="1">
      <c r="A68" s="49" t="s">
        <v>64</v>
      </c>
      <c r="B68" s="50"/>
      <c r="C68" s="51"/>
      <c r="D68" s="39">
        <f>D48+D57+D62+D65+D66</f>
        <v>1121740922</v>
      </c>
      <c r="E68" s="43">
        <f t="shared" ref="E68" si="19">E48+E57+E62+E65+E66</f>
        <v>77735803.129999995</v>
      </c>
      <c r="F68" s="38">
        <f>F48+F57+F62+F65+F66</f>
        <v>1199476725.1300001</v>
      </c>
      <c r="G68" s="38">
        <f>G48+G57+G62+G65+G66</f>
        <v>1199476725.1300001</v>
      </c>
      <c r="H68" s="39">
        <f>H48+H57+H62+H65+H66</f>
        <v>1169273874.9000001</v>
      </c>
      <c r="I68" s="27">
        <f t="shared" si="14"/>
        <v>47532952.900000095</v>
      </c>
    </row>
    <row r="69" spans="1:10" ht="9.75" customHeight="1">
      <c r="A69" s="9"/>
      <c r="B69" s="52"/>
      <c r="C69" s="53"/>
      <c r="D69" s="29"/>
      <c r="E69" s="27"/>
      <c r="F69" s="28"/>
      <c r="G69" s="28"/>
      <c r="H69" s="29"/>
      <c r="I69" s="27">
        <f t="shared" ref="I69:I72" si="20">D69-H69</f>
        <v>0</v>
      </c>
    </row>
    <row r="70" spans="1:10" ht="9.75" customHeight="1">
      <c r="A70" s="49" t="s">
        <v>65</v>
      </c>
      <c r="B70" s="50"/>
      <c r="C70" s="51"/>
      <c r="D70" s="39">
        <f>SUM(D71)</f>
        <v>0</v>
      </c>
      <c r="E70" s="43">
        <f>SUM(E71)</f>
        <v>0</v>
      </c>
      <c r="F70" s="38">
        <f t="shared" ref="F70:H70" si="21">SUM(F71)</f>
        <v>0</v>
      </c>
      <c r="G70" s="38">
        <f t="shared" si="21"/>
        <v>0</v>
      </c>
      <c r="H70" s="39">
        <f t="shared" si="21"/>
        <v>0</v>
      </c>
      <c r="I70" s="27">
        <f t="shared" si="20"/>
        <v>0</v>
      </c>
      <c r="J70" s="10"/>
    </row>
    <row r="71" spans="1:10" ht="9.75" customHeight="1">
      <c r="A71" s="8"/>
      <c r="B71" s="54" t="s">
        <v>66</v>
      </c>
      <c r="C71" s="55"/>
      <c r="D71" s="29">
        <v>0</v>
      </c>
      <c r="E71" s="27">
        <v>0</v>
      </c>
      <c r="F71" s="28">
        <v>0</v>
      </c>
      <c r="G71" s="28">
        <v>0</v>
      </c>
      <c r="H71" s="29">
        <v>0</v>
      </c>
      <c r="I71" s="27">
        <f t="shared" si="20"/>
        <v>0</v>
      </c>
    </row>
    <row r="72" spans="1:10" ht="9.75" customHeight="1">
      <c r="A72" s="9"/>
      <c r="B72" s="52"/>
      <c r="C72" s="53"/>
      <c r="D72" s="29"/>
      <c r="E72" s="27"/>
      <c r="F72" s="28"/>
      <c r="G72" s="28"/>
      <c r="H72" s="29"/>
      <c r="I72" s="27">
        <f t="shared" si="20"/>
        <v>0</v>
      </c>
    </row>
    <row r="73" spans="1:10" ht="9.75" customHeight="1">
      <c r="A73" s="49" t="s">
        <v>67</v>
      </c>
      <c r="B73" s="50"/>
      <c r="C73" s="51"/>
      <c r="D73" s="39">
        <f>D43+D68+D70</f>
        <v>4510692641</v>
      </c>
      <c r="E73" s="43">
        <f t="shared" ref="E73:H73" si="22">E43+E68+E70</f>
        <v>77735803.129999995</v>
      </c>
      <c r="F73" s="38">
        <f t="shared" si="22"/>
        <v>4588428444.1300001</v>
      </c>
      <c r="G73" s="38">
        <f>F73</f>
        <v>4588428444.1300001</v>
      </c>
      <c r="H73" s="39">
        <f t="shared" si="22"/>
        <v>4615755778.5799999</v>
      </c>
      <c r="I73" s="37">
        <f>I43+I68+I70</f>
        <v>105063137.57999992</v>
      </c>
    </row>
    <row r="74" spans="1:10" ht="9.75" customHeight="1">
      <c r="A74" s="9"/>
      <c r="B74" s="52"/>
      <c r="C74" s="53"/>
      <c r="D74" s="29"/>
      <c r="E74" s="27"/>
      <c r="F74" s="28"/>
      <c r="G74" s="28"/>
      <c r="H74" s="29"/>
      <c r="I74" s="27"/>
    </row>
    <row r="75" spans="1:10" ht="9.75" customHeight="1">
      <c r="A75" s="8"/>
      <c r="B75" s="56" t="s">
        <v>68</v>
      </c>
      <c r="C75" s="51"/>
      <c r="D75" s="29"/>
      <c r="E75" s="27"/>
      <c r="F75" s="28"/>
      <c r="G75" s="28"/>
      <c r="H75" s="29"/>
      <c r="I75" s="27"/>
    </row>
    <row r="76" spans="1:10" ht="9.75" customHeight="1">
      <c r="A76" s="8"/>
      <c r="B76" s="57" t="s">
        <v>69</v>
      </c>
      <c r="C76" s="58"/>
      <c r="D76" s="29">
        <f>D43</f>
        <v>3388951719</v>
      </c>
      <c r="E76" s="27">
        <f t="shared" ref="E76:I76" si="23">E43</f>
        <v>0</v>
      </c>
      <c r="F76" s="28">
        <f t="shared" si="23"/>
        <v>3388951719</v>
      </c>
      <c r="G76" s="28">
        <f>F76</f>
        <v>3388951719</v>
      </c>
      <c r="H76" s="29">
        <f t="shared" si="23"/>
        <v>3446481903.6799998</v>
      </c>
      <c r="I76" s="27">
        <f t="shared" si="23"/>
        <v>57530184.679999828</v>
      </c>
    </row>
    <row r="77" spans="1:10" ht="9.75" customHeight="1">
      <c r="A77" s="8"/>
      <c r="B77" s="57" t="s">
        <v>70</v>
      </c>
      <c r="C77" s="58"/>
      <c r="D77" s="29">
        <f>D68</f>
        <v>1121740922</v>
      </c>
      <c r="E77" s="27">
        <f>E68</f>
        <v>77735803.129999995</v>
      </c>
      <c r="F77" s="28">
        <f t="shared" ref="F77:H77" si="24">F68</f>
        <v>1199476725.1300001</v>
      </c>
      <c r="G77" s="28">
        <f t="shared" si="24"/>
        <v>1199476725.1300001</v>
      </c>
      <c r="H77" s="29">
        <f t="shared" si="24"/>
        <v>1169273874.9000001</v>
      </c>
      <c r="I77" s="27">
        <f>D77-H77</f>
        <v>-47532952.900000095</v>
      </c>
    </row>
    <row r="78" spans="1:10" ht="9.75" customHeight="1">
      <c r="A78" s="8"/>
      <c r="B78" s="56" t="s">
        <v>71</v>
      </c>
      <c r="C78" s="51"/>
      <c r="D78" s="39">
        <f>SUM(D76:D77)</f>
        <v>4510692641</v>
      </c>
      <c r="E78" s="43">
        <f t="shared" ref="E78:G78" si="25">SUM(E76:E77)</f>
        <v>77735803.129999995</v>
      </c>
      <c r="F78" s="38">
        <f t="shared" si="25"/>
        <v>4588428444.1300001</v>
      </c>
      <c r="G78" s="38">
        <f t="shared" si="25"/>
        <v>4588428444.1300001</v>
      </c>
      <c r="H78" s="39">
        <f>SUM(H76:H77)</f>
        <v>4615755778.5799999</v>
      </c>
      <c r="I78" s="27">
        <f>D78-H78</f>
        <v>-105063137.57999992</v>
      </c>
    </row>
    <row r="79" spans="1:10" ht="9.75" customHeight="1" thickBot="1">
      <c r="A79" s="11"/>
      <c r="B79" s="47"/>
      <c r="C79" s="48"/>
      <c r="D79" s="19"/>
      <c r="E79" s="40"/>
      <c r="F79" s="41"/>
      <c r="G79" s="41"/>
      <c r="H79" s="42"/>
      <c r="I79" s="40"/>
    </row>
    <row r="81" spans="4:8" ht="9.75" customHeight="1">
      <c r="D81" s="12"/>
    </row>
    <row r="82" spans="4:8" ht="9.75" customHeight="1">
      <c r="H82" s="13"/>
    </row>
    <row r="84" spans="4:8" ht="9.75" customHeight="1">
      <c r="H84" s="10"/>
    </row>
    <row r="86" spans="4:8" ht="9.75" customHeight="1">
      <c r="D86" s="14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57:C57"/>
    <mergeCell ref="B62:C62"/>
    <mergeCell ref="B65:C65"/>
    <mergeCell ref="B66:C66"/>
    <mergeCell ref="B37:C37"/>
    <mergeCell ref="B39:C39"/>
    <mergeCell ref="A43:C43"/>
    <mergeCell ref="A44:C44"/>
    <mergeCell ref="F43:F44"/>
    <mergeCell ref="G43:G44"/>
    <mergeCell ref="H43:H44"/>
    <mergeCell ref="I43:I44"/>
    <mergeCell ref="A45:C45"/>
    <mergeCell ref="E43:E44"/>
    <mergeCell ref="D43:D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A47:C47"/>
    <mergeCell ref="B48:C48"/>
  </mergeCells>
  <pageMargins left="0.70866141732283472" right="0.39370078740157483" top="0.15748031496062992" bottom="0" header="0.31496062992125984" footer="0.31496062992125984"/>
  <pageSetup scale="75" orientation="landscape" r:id="rId1"/>
  <ignoredErrors>
    <ignoredError sqref="G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eedwards</dc:creator>
  <cp:lastModifiedBy>mrosas</cp:lastModifiedBy>
  <cp:lastPrinted>2018-10-25T17:00:11Z</cp:lastPrinted>
  <dcterms:created xsi:type="dcterms:W3CDTF">2018-06-28T18:26:56Z</dcterms:created>
  <dcterms:modified xsi:type="dcterms:W3CDTF">2019-07-02T22:00:12Z</dcterms:modified>
</cp:coreProperties>
</file>