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frank\Desktop\3 Trim 2020\LDF\"/>
    </mc:Choice>
  </mc:AlternateContent>
  <xr:revisionPtr revIDLastSave="0" documentId="13_ncr:1_{F19AF082-4583-47E7-A666-131A6781D774}" xr6:coauthVersionLast="45" xr6:coauthVersionMax="45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10" yWindow="-110" windowWidth="19420" windowHeight="10420" xr2:uid="{00000000-000D-0000-FFFF-FFFF00000000}"/>
  </bookViews>
  <sheets>
    <sheet name="EAEPED_OG" sheetId="1" r:id="rId1"/>
  </sheets>
  <definedNames>
    <definedName name="_xlnm.Print_Area" localSheetId="0">EAEPED_OG!$B$2:$H$160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5" i="1" l="1"/>
  <c r="H156" i="1"/>
  <c r="H149" i="1"/>
  <c r="H150" i="1"/>
  <c r="H141" i="1"/>
  <c r="H142" i="1"/>
  <c r="H145" i="1"/>
  <c r="H146" i="1"/>
  <c r="H137" i="1"/>
  <c r="H126" i="1"/>
  <c r="H131" i="1"/>
  <c r="H113" i="1"/>
  <c r="H102" i="1"/>
  <c r="H90" i="1"/>
  <c r="H91" i="1"/>
  <c r="H87" i="1"/>
  <c r="H68" i="1"/>
  <c r="H69" i="1"/>
  <c r="H63" i="1"/>
  <c r="E153" i="1"/>
  <c r="H153" i="1" s="1"/>
  <c r="E154" i="1"/>
  <c r="H154" i="1" s="1"/>
  <c r="E155" i="1"/>
  <c r="E156" i="1"/>
  <c r="E157" i="1"/>
  <c r="H157" i="1" s="1"/>
  <c r="E158" i="1"/>
  <c r="H158" i="1" s="1"/>
  <c r="E152" i="1"/>
  <c r="H152" i="1" s="1"/>
  <c r="E149" i="1"/>
  <c r="E150" i="1"/>
  <c r="E148" i="1"/>
  <c r="H148" i="1" s="1"/>
  <c r="E140" i="1"/>
  <c r="H140" i="1" s="1"/>
  <c r="E141" i="1"/>
  <c r="E142" i="1"/>
  <c r="E143" i="1"/>
  <c r="H143" i="1" s="1"/>
  <c r="E144" i="1"/>
  <c r="H144" i="1" s="1"/>
  <c r="E145" i="1"/>
  <c r="E146" i="1"/>
  <c r="E139" i="1"/>
  <c r="H139" i="1" s="1"/>
  <c r="E136" i="1"/>
  <c r="H136" i="1" s="1"/>
  <c r="E137" i="1"/>
  <c r="E135" i="1"/>
  <c r="H135" i="1" s="1"/>
  <c r="E133" i="1"/>
  <c r="H133" i="1" s="1"/>
  <c r="E126" i="1"/>
  <c r="E127" i="1"/>
  <c r="H127" i="1" s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H89" i="1" s="1"/>
  <c r="E90" i="1"/>
  <c r="E91" i="1"/>
  <c r="E92" i="1"/>
  <c r="H92" i="1" s="1"/>
  <c r="E93" i="1"/>
  <c r="H93" i="1" s="1"/>
  <c r="E87" i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E69" i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E12" i="1"/>
  <c r="D12" i="1"/>
  <c r="C12" i="1"/>
  <c r="D10" i="1" l="1"/>
  <c r="G85" i="1"/>
  <c r="D85" i="1"/>
  <c r="D160" i="1" s="1"/>
  <c r="F10" i="1"/>
  <c r="C10" i="1"/>
  <c r="C85" i="1"/>
  <c r="F85" i="1"/>
  <c r="H85" i="1"/>
  <c r="G160" i="1"/>
  <c r="H10" i="1"/>
  <c r="E85" i="1"/>
  <c r="E10" i="1"/>
  <c r="F160" i="1" l="1"/>
  <c r="C160" i="1"/>
  <c r="H160" i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<sst xmlns="http://schemas.openxmlformats.org/spreadsheetml/2006/main" count="163" uniqueCount="90">
  <si>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</si>
  <si>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</si>
  <si>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</si>
  <si>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</si>
  <si>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</si>
  <si>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</si>
  <si>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</si>
  <si>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</si>
  <si>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</si>
  <si>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</si>
  <si>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</si>
  <si>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</si>
  <si>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</si>
  <si>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</si>
  <si>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</si>
  <si>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</si>
  <si>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</si>
  <si>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</si>
  <si>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</si>
  <si>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</si>
  <si>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</si>
  <si>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</si>
  <si>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</si>
  <si>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</si>
  <si>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</si>
  <si>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</si>
  <si>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</si>
  <si>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</si>
  <si>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</si>
  <si>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</si>
  <si>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</si>
  <si>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</si>
  <si>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</si>
  <si>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</si>
  <si>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</si>
  <si>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</si>
  <si>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</si>
  <si>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</si>
  <si>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</si>
  <si>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</si>
  <si>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</si>
  <si>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</si>
  <si>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</si>
  <si>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</si>
  <si>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</si>
  <si>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</si>
  <si>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</si>
  <si>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</si>
  <si>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</si>
  <si>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</si>
  <si>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</si>
  <si>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</si>
  <si>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</si>
  <si>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</si>
  <si>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</si>
  <si>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</si>
  <si>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</si>
  <si>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</si>
  <si>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</si>
  <si>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</si>
  <si>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</si>
  <si>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</si>
  <si>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</si>
  <si>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</si>
  <si>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</si>
  <si>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</si>
  <si>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</si>
  <si>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</si>
  <si>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</si>
  <si>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</si>
  <si>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</si>
  <si>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</si>
  <si>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</si>
  <si>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</si>
  <si>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</si>
  <si>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</si>
  <si>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</si>
  <si>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</si>
  <si>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</si>
  <si>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</si>
  <si>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</si>
  <si>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</si>
  <si>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</si>
  <si>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</si>
  <si>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</si>
  <si>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</si>
  <si>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</si>
  <si>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</si>
  <si>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</t>
  </si>
  <si>
    <t xml:space="preserve">Del 01 de enero al 30 de septiembre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</si>
</sst>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5" fontId="4" fillId="0" borderId="5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5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5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5" fontId="4" fillId="0" borderId="8" xfId="1" applyNumberFormat="1" applyFont="1" applyFill="1" applyBorder="1" applyAlignment="1">
      <alignment horizontal="right" vertical="center"/>
    </xf>
    <xf numFmtId="165" fontId="6" fillId="0" borderId="5" xfId="1" applyNumberFormat="1" applyFont="1" applyFill="1" applyBorder="1" applyAlignment="1" applyProtection="1">
      <alignment horizontal="right" vertical="center"/>
      <protection locked="0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4" fillId="0" borderId="5" xfId="1" applyNumberFormat="1" applyFont="1" applyFill="1" applyBorder="1" applyAlignment="1" applyProtection="1">
      <alignment horizontal="right" vertical="center"/>
    </xf>
    <xf numFmtId="165" fontId="6" fillId="0" borderId="5" xfId="1" applyNumberFormat="1" applyFont="1" applyFill="1" applyBorder="1" applyAlignment="1" applyProtection="1">
      <alignment horizontal="right" vertical="center"/>
    </xf>
    <xf numFmtId="165" fontId="4" fillId="0" borderId="3" xfId="1" applyNumberFormat="1" applyFont="1" applyFill="1" applyBorder="1" applyAlignment="1" applyProtection="1">
      <alignment horizontal="right" vertical="center"/>
    </xf>
    <xf numFmtId="165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5" fontId="6" fillId="0" borderId="14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60"/>
  <sheetViews>
    <sheetView showGridLines="0" tabSelected="1" zoomScale="90" zoomScaleNormal="90" workbookViewId="0">
      <selection activeCell="C160" sqref="C160:H160"/>
    </sheetView>
  </sheetViews>
  <sheetFormatPr baseColWidth="10" defaultColWidth="11.453125" defaultRowHeight="12" x14ac:dyDescent="0.3"/>
  <cols>
    <col min="1" max="1" width="3.54296875" style="1" customWidth="1"/>
    <col min="2" max="2" width="43.1796875" style="1" customWidth="1"/>
    <col min="3" max="3" width="14" style="1" bestFit="1" customWidth="1"/>
    <col min="4" max="4" width="13.1796875" style="1" bestFit="1" customWidth="1"/>
    <col min="5" max="7" width="14" style="1" bestFit="1" customWidth="1"/>
    <col min="8" max="8" width="13.26953125" style="1" bestFit="1" customWidth="1"/>
    <col min="9" max="9" width="3.7265625" style="1" customWidth="1"/>
    <col min="10" max="16384" width="11.453125" style="1"/>
  </cols>
  <sheetData>
    <row r="1" spans="2:9" ht="15" customHeight="1" thickBot="1" x14ac:dyDescent="0.35">
      <c r="I1" s="2" t="s">
        <v>0</v>
      </c>
    </row>
    <row r="2" spans="2:9" ht="15" customHeight="1" x14ac:dyDescent="0.3">
      <c r="B2" s="42" t="s">
        <v>88</v>
      </c>
      <c r="C2" s="43"/>
      <c r="D2" s="43"/>
      <c r="E2" s="43"/>
      <c r="F2" s="43"/>
      <c r="G2" s="43"/>
      <c r="H2" s="44"/>
    </row>
    <row r="3" spans="2:9" x14ac:dyDescent="0.3">
      <c r="B3" s="45" t="s">
        <v>1</v>
      </c>
      <c r="C3" s="46"/>
      <c r="D3" s="46"/>
      <c r="E3" s="46"/>
      <c r="F3" s="46"/>
      <c r="G3" s="46"/>
      <c r="H3" s="47"/>
    </row>
    <row r="4" spans="2:9" x14ac:dyDescent="0.3">
      <c r="B4" s="45" t="s">
        <v>2</v>
      </c>
      <c r="C4" s="46"/>
      <c r="D4" s="46"/>
      <c r="E4" s="46"/>
      <c r="F4" s="46"/>
      <c r="G4" s="46"/>
      <c r="H4" s="47"/>
    </row>
    <row r="5" spans="2:9" x14ac:dyDescent="0.3">
      <c r="B5" s="48" t="s">
        <v>89</v>
      </c>
      <c r="C5" s="49"/>
      <c r="D5" s="49"/>
      <c r="E5" s="49"/>
      <c r="F5" s="49"/>
      <c r="G5" s="49"/>
      <c r="H5" s="50"/>
    </row>
    <row r="6" spans="2:9" ht="15.75" customHeight="1" thickBot="1" x14ac:dyDescent="0.35">
      <c r="B6" s="51" t="s">
        <v>3</v>
      </c>
      <c r="C6" s="52"/>
      <c r="D6" s="52"/>
      <c r="E6" s="52"/>
      <c r="F6" s="52"/>
      <c r="G6" s="52"/>
      <c r="H6" s="53"/>
    </row>
    <row r="7" spans="2:9" ht="24.75" customHeight="1" thickBot="1" x14ac:dyDescent="0.35">
      <c r="B7" s="35" t="s">
        <v>4</v>
      </c>
      <c r="C7" s="37" t="s">
        <v>5</v>
      </c>
      <c r="D7" s="38"/>
      <c r="E7" s="38"/>
      <c r="F7" s="38"/>
      <c r="G7" s="39"/>
      <c r="H7" s="40" t="s">
        <v>6</v>
      </c>
    </row>
    <row r="8" spans="2:9" ht="23.5" thickBot="1" x14ac:dyDescent="0.35">
      <c r="B8" s="36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1"/>
    </row>
    <row r="9" spans="2:9" x14ac:dyDescent="0.3">
      <c r="B9" s="4"/>
      <c r="C9" s="5"/>
      <c r="D9" s="5"/>
      <c r="E9" s="27"/>
      <c r="F9" s="5"/>
      <c r="G9" s="5"/>
      <c r="H9" s="33"/>
    </row>
    <row r="10" spans="2:9" x14ac:dyDescent="0.3">
      <c r="B10" s="6" t="s">
        <v>12</v>
      </c>
      <c r="C10" s="7">
        <f>SUM(C12,C20,C30,C40,C50,C60,C64,C73,C77)</f>
        <v>3314846172.4899998</v>
      </c>
      <c r="D10" s="8">
        <f>SUM(D12,D20,D30,D40,D50,D60,D64,D73,D77)</f>
        <v>185438816</v>
      </c>
      <c r="E10" s="28">
        <f t="shared" ref="E10:H10" si="0">SUM(E12,E20,E30,E40,E50,E60,E64,E73,E77)</f>
        <v>3500284988.4899998</v>
      </c>
      <c r="F10" s="8">
        <f t="shared" si="0"/>
        <v>2782222978.1100001</v>
      </c>
      <c r="G10" s="8">
        <f t="shared" si="0"/>
        <v>2782222978.1100001</v>
      </c>
      <c r="H10" s="28">
        <f t="shared" si="0"/>
        <v>718062010.37999964</v>
      </c>
    </row>
    <row r="11" spans="2:9" x14ac:dyDescent="0.3">
      <c r="B11" s="6"/>
      <c r="C11" s="7"/>
      <c r="D11" s="8"/>
      <c r="E11" s="28"/>
      <c r="F11" s="8"/>
      <c r="G11" s="8"/>
      <c r="H11" s="28"/>
    </row>
    <row r="12" spans="2:9" s="9" customFormat="1" ht="14.15" customHeight="1" x14ac:dyDescent="0.3">
      <c r="B12" s="6" t="s">
        <v>13</v>
      </c>
      <c r="C12" s="7">
        <f>SUM(C13:C19)</f>
        <v>1438314280.45</v>
      </c>
      <c r="D12" s="7">
        <f>SUM(D13:D19)</f>
        <v>-58527184</v>
      </c>
      <c r="E12" s="29">
        <f t="shared" ref="E12:H12" si="1">SUM(E13:E19)</f>
        <v>1379787096.45</v>
      </c>
      <c r="F12" s="7">
        <f t="shared" si="1"/>
        <v>1014054313.4600002</v>
      </c>
      <c r="G12" s="7">
        <f t="shared" si="1"/>
        <v>1014054313.4600002</v>
      </c>
      <c r="H12" s="29">
        <f t="shared" si="1"/>
        <v>365732782.98999989</v>
      </c>
    </row>
    <row r="13" spans="2:9" ht="23" x14ac:dyDescent="0.3">
      <c r="B13" s="10" t="s">
        <v>14</v>
      </c>
      <c r="C13" s="25">
        <v>968547056.55999994</v>
      </c>
      <c r="D13" s="25">
        <v>-20000000</v>
      </c>
      <c r="E13" s="30">
        <f>SUM(C13:D13)</f>
        <v>948547056.55999994</v>
      </c>
      <c r="F13" s="26">
        <v>617356897.54000008</v>
      </c>
      <c r="G13" s="26">
        <v>617356897.54000008</v>
      </c>
      <c r="H13" s="34">
        <f>SUM(E13-F13)</f>
        <v>331190159.01999986</v>
      </c>
    </row>
    <row r="14" spans="2:9" ht="22.9" customHeight="1" x14ac:dyDescent="0.3">
      <c r="B14" s="10" t="s">
        <v>15</v>
      </c>
      <c r="C14" s="25">
        <v>72178157.579999998</v>
      </c>
      <c r="D14" s="25">
        <v>0</v>
      </c>
      <c r="E14" s="30">
        <f t="shared" ref="E14:E79" si="2">SUM(C14:D14)</f>
        <v>72178157.579999998</v>
      </c>
      <c r="F14" s="26">
        <v>65529780.770000003</v>
      </c>
      <c r="G14" s="26">
        <v>65529780.770000003</v>
      </c>
      <c r="H14" s="34">
        <f t="shared" ref="H14:H79" si="3">SUM(E14-F14)</f>
        <v>6648376.8099999949</v>
      </c>
    </row>
    <row r="15" spans="2:9" x14ac:dyDescent="0.3">
      <c r="B15" s="10" t="s">
        <v>16</v>
      </c>
      <c r="C15" s="25">
        <v>35685865.920000002</v>
      </c>
      <c r="D15" s="25">
        <v>0</v>
      </c>
      <c r="E15" s="30">
        <f t="shared" si="2"/>
        <v>35685865.920000002</v>
      </c>
      <c r="F15" s="26">
        <v>28012175.420000002</v>
      </c>
      <c r="G15" s="26">
        <v>28012175.420000002</v>
      </c>
      <c r="H15" s="34">
        <f t="shared" si="3"/>
        <v>7673690.5</v>
      </c>
    </row>
    <row r="16" spans="2:9" x14ac:dyDescent="0.3">
      <c r="B16" s="10" t="s">
        <v>17</v>
      </c>
      <c r="C16" s="25">
        <v>127925665.2</v>
      </c>
      <c r="D16" s="25">
        <v>21472816</v>
      </c>
      <c r="E16" s="30">
        <f t="shared" si="2"/>
        <v>149398481.19999999</v>
      </c>
      <c r="F16" s="26">
        <v>122472499.68000001</v>
      </c>
      <c r="G16" s="26">
        <v>122472499.68000001</v>
      </c>
      <c r="H16" s="34">
        <f t="shared" si="3"/>
        <v>26925981.519999981</v>
      </c>
    </row>
    <row r="17" spans="2:8" x14ac:dyDescent="0.3">
      <c r="B17" s="10" t="s">
        <v>18</v>
      </c>
      <c r="C17" s="25">
        <v>141696497</v>
      </c>
      <c r="D17" s="25">
        <v>0</v>
      </c>
      <c r="E17" s="30">
        <f t="shared" si="2"/>
        <v>141696497</v>
      </c>
      <c r="F17" s="26">
        <v>144742487.57000002</v>
      </c>
      <c r="G17" s="26">
        <v>144742487.57000002</v>
      </c>
      <c r="H17" s="34">
        <f t="shared" si="3"/>
        <v>-3045990.5700000226</v>
      </c>
    </row>
    <row r="18" spans="2:8" x14ac:dyDescent="0.3">
      <c r="B18" s="10" t="s">
        <v>19</v>
      </c>
      <c r="C18" s="25">
        <v>62894038.229999997</v>
      </c>
      <c r="D18" s="25">
        <v>-60000000</v>
      </c>
      <c r="E18" s="30">
        <f t="shared" si="2"/>
        <v>2894038.2299999967</v>
      </c>
      <c r="F18" s="26">
        <v>0</v>
      </c>
      <c r="G18" s="26">
        <v>0</v>
      </c>
      <c r="H18" s="34">
        <f t="shared" si="3"/>
        <v>2894038.2299999967</v>
      </c>
    </row>
    <row r="19" spans="2:8" x14ac:dyDescent="0.3">
      <c r="B19" s="10" t="s">
        <v>20</v>
      </c>
      <c r="C19" s="25">
        <v>29386999.960000001</v>
      </c>
      <c r="D19" s="25">
        <v>0</v>
      </c>
      <c r="E19" s="30">
        <f t="shared" si="2"/>
        <v>29386999.960000001</v>
      </c>
      <c r="F19" s="26">
        <v>35940472.480000004</v>
      </c>
      <c r="G19" s="26">
        <v>35940472.480000004</v>
      </c>
      <c r="H19" s="34">
        <f t="shared" si="3"/>
        <v>-6553472.5200000033</v>
      </c>
    </row>
    <row r="20" spans="2:8" s="9" customFormat="1" ht="23" x14ac:dyDescent="0.3">
      <c r="B20" s="12" t="s">
        <v>21</v>
      </c>
      <c r="C20" s="7">
        <f>SUM(C21:C29)</f>
        <v>164649288.88</v>
      </c>
      <c r="D20" s="7">
        <f t="shared" ref="D20:H20" si="4">SUM(D21:D29)</f>
        <v>182210000</v>
      </c>
      <c r="E20" s="29">
        <f t="shared" si="4"/>
        <v>346859288.88</v>
      </c>
      <c r="F20" s="7">
        <f t="shared" si="4"/>
        <v>229641596.58000001</v>
      </c>
      <c r="G20" s="7">
        <f t="shared" si="4"/>
        <v>229641596.58000001</v>
      </c>
      <c r="H20" s="29">
        <f t="shared" si="4"/>
        <v>117217692.29999998</v>
      </c>
    </row>
    <row r="21" spans="2:8" ht="23" x14ac:dyDescent="0.3">
      <c r="B21" s="10" t="s">
        <v>22</v>
      </c>
      <c r="C21" s="25">
        <v>8224535.8600000003</v>
      </c>
      <c r="D21" s="25">
        <v>0</v>
      </c>
      <c r="E21" s="30">
        <f t="shared" si="2"/>
        <v>8224535.8600000003</v>
      </c>
      <c r="F21" s="26">
        <v>3300047.57</v>
      </c>
      <c r="G21" s="26">
        <v>3300047.57</v>
      </c>
      <c r="H21" s="34">
        <f t="shared" si="3"/>
        <v>4924488.290000001</v>
      </c>
    </row>
    <row r="22" spans="2:8" x14ac:dyDescent="0.3">
      <c r="B22" s="10" t="s">
        <v>23</v>
      </c>
      <c r="C22" s="25">
        <v>4150580.78</v>
      </c>
      <c r="D22" s="25">
        <v>0</v>
      </c>
      <c r="E22" s="30">
        <f t="shared" si="2"/>
        <v>4150580.78</v>
      </c>
      <c r="F22" s="26">
        <v>4227488</v>
      </c>
      <c r="G22" s="26">
        <v>4227488</v>
      </c>
      <c r="H22" s="34">
        <f t="shared" si="3"/>
        <v>-76907.220000000205</v>
      </c>
    </row>
    <row r="23" spans="2:8" ht="23" x14ac:dyDescent="0.3">
      <c r="B23" s="10" t="s">
        <v>24</v>
      </c>
      <c r="C23" s="25">
        <v>5710453.2599999998</v>
      </c>
      <c r="D23" s="25">
        <v>0</v>
      </c>
      <c r="E23" s="30">
        <f t="shared" si="2"/>
        <v>5710453.2599999998</v>
      </c>
      <c r="F23" s="26">
        <v>35453.89</v>
      </c>
      <c r="G23" s="26">
        <v>35453.89</v>
      </c>
      <c r="H23" s="34">
        <f t="shared" si="3"/>
        <v>5674999.3700000001</v>
      </c>
    </row>
    <row r="24" spans="2:8" ht="23" x14ac:dyDescent="0.3">
      <c r="B24" s="10" t="s">
        <v>25</v>
      </c>
      <c r="C24" s="25">
        <v>4878635.96</v>
      </c>
      <c r="D24" s="25">
        <v>0</v>
      </c>
      <c r="E24" s="30">
        <f t="shared" si="2"/>
        <v>4878635.96</v>
      </c>
      <c r="F24" s="26">
        <v>765164.95</v>
      </c>
      <c r="G24" s="26">
        <v>765164.95</v>
      </c>
      <c r="H24" s="34">
        <f t="shared" si="3"/>
        <v>4113471.01</v>
      </c>
    </row>
    <row r="25" spans="2:8" ht="23.5" customHeight="1" x14ac:dyDescent="0.3">
      <c r="B25" s="10" t="s">
        <v>26</v>
      </c>
      <c r="C25" s="25">
        <v>3096684.94</v>
      </c>
      <c r="D25" s="25">
        <v>0</v>
      </c>
      <c r="E25" s="30">
        <f t="shared" si="2"/>
        <v>3096684.94</v>
      </c>
      <c r="F25" s="26">
        <v>817612.01</v>
      </c>
      <c r="G25" s="26">
        <v>817612.01</v>
      </c>
      <c r="H25" s="34">
        <f t="shared" si="3"/>
        <v>2279072.9299999997</v>
      </c>
    </row>
    <row r="26" spans="2:8" x14ac:dyDescent="0.3">
      <c r="B26" s="10" t="s">
        <v>27</v>
      </c>
      <c r="C26" s="25">
        <v>83456723.709999993</v>
      </c>
      <c r="D26" s="25">
        <v>0</v>
      </c>
      <c r="E26" s="30">
        <f t="shared" si="2"/>
        <v>83456723.709999993</v>
      </c>
      <c r="F26" s="26">
        <v>46654534.829999998</v>
      </c>
      <c r="G26" s="26">
        <v>46654534.829999998</v>
      </c>
      <c r="H26" s="34">
        <f t="shared" si="3"/>
        <v>36802188.879999995</v>
      </c>
    </row>
    <row r="27" spans="2:8" ht="23" x14ac:dyDescent="0.3">
      <c r="B27" s="10" t="s">
        <v>28</v>
      </c>
      <c r="C27" s="25">
        <v>16034840.210000001</v>
      </c>
      <c r="D27" s="25">
        <v>0</v>
      </c>
      <c r="E27" s="30">
        <f t="shared" si="2"/>
        <v>16034840.210000001</v>
      </c>
      <c r="F27" s="26">
        <v>8527293.0899999999</v>
      </c>
      <c r="G27" s="26">
        <v>8527293.0899999999</v>
      </c>
      <c r="H27" s="34">
        <f t="shared" si="3"/>
        <v>7507547.120000001</v>
      </c>
    </row>
    <row r="28" spans="2:8" ht="12" customHeight="1" x14ac:dyDescent="0.3">
      <c r="B28" s="10" t="s">
        <v>29</v>
      </c>
      <c r="C28" s="25">
        <v>801325.6799999997</v>
      </c>
      <c r="D28" s="25">
        <v>0</v>
      </c>
      <c r="E28" s="30">
        <f t="shared" si="2"/>
        <v>801325.6799999997</v>
      </c>
      <c r="F28" s="26">
        <v>0</v>
      </c>
      <c r="G28" s="26">
        <v>0</v>
      </c>
      <c r="H28" s="34">
        <f t="shared" si="3"/>
        <v>801325.6799999997</v>
      </c>
    </row>
    <row r="29" spans="2:8" ht="25.9" customHeight="1" x14ac:dyDescent="0.3">
      <c r="B29" s="10" t="s">
        <v>30</v>
      </c>
      <c r="C29" s="25">
        <v>38295508.479999997</v>
      </c>
      <c r="D29" s="25">
        <v>182210000</v>
      </c>
      <c r="E29" s="30">
        <f t="shared" si="2"/>
        <v>220505508.47999999</v>
      </c>
      <c r="F29" s="26">
        <v>165314002.24000001</v>
      </c>
      <c r="G29" s="26">
        <v>165314002.24000001</v>
      </c>
      <c r="H29" s="34">
        <f t="shared" si="3"/>
        <v>55191506.23999998</v>
      </c>
    </row>
    <row r="30" spans="2:8" s="9" customFormat="1" ht="23" x14ac:dyDescent="0.3">
      <c r="B30" s="12" t="s">
        <v>31</v>
      </c>
      <c r="C30" s="7">
        <f>SUM(C31:C39)</f>
        <v>656567120.53999996</v>
      </c>
      <c r="D30" s="7">
        <f t="shared" ref="D30:H30" si="5">SUM(D31:D39)</f>
        <v>-600000</v>
      </c>
      <c r="E30" s="29">
        <f t="shared" si="5"/>
        <v>655967120.53999996</v>
      </c>
      <c r="F30" s="7">
        <f t="shared" si="5"/>
        <v>579639615.28999996</v>
      </c>
      <c r="G30" s="7">
        <f t="shared" si="5"/>
        <v>579639615.28999996</v>
      </c>
      <c r="H30" s="29">
        <f t="shared" si="5"/>
        <v>76327505.24999997</v>
      </c>
    </row>
    <row r="31" spans="2:8" x14ac:dyDescent="0.3">
      <c r="B31" s="10" t="s">
        <v>32</v>
      </c>
      <c r="C31" s="25">
        <v>215068507.22999999</v>
      </c>
      <c r="D31" s="25">
        <v>0</v>
      </c>
      <c r="E31" s="30">
        <f t="shared" si="2"/>
        <v>215068507.22999999</v>
      </c>
      <c r="F31" s="26">
        <v>177275731.78999999</v>
      </c>
      <c r="G31" s="26">
        <v>177275731.78999999</v>
      </c>
      <c r="H31" s="34">
        <f t="shared" si="3"/>
        <v>37792775.439999998</v>
      </c>
    </row>
    <row r="32" spans="2:8" x14ac:dyDescent="0.3">
      <c r="B32" s="10" t="s">
        <v>33</v>
      </c>
      <c r="C32" s="25">
        <v>7104444.5199999809</v>
      </c>
      <c r="D32" s="25">
        <v>0</v>
      </c>
      <c r="E32" s="30">
        <f t="shared" si="2"/>
        <v>7104444.5199999809</v>
      </c>
      <c r="F32" s="26">
        <v>7972710.0400000066</v>
      </c>
      <c r="G32" s="26">
        <v>7972710.0400000066</v>
      </c>
      <c r="H32" s="34">
        <f t="shared" si="3"/>
        <v>-868265.52000002563</v>
      </c>
    </row>
    <row r="33" spans="2:8" ht="23" x14ac:dyDescent="0.3">
      <c r="B33" s="10" t="s">
        <v>34</v>
      </c>
      <c r="C33" s="25">
        <v>19367199.600000001</v>
      </c>
      <c r="D33" s="25">
        <v>-600000</v>
      </c>
      <c r="E33" s="30">
        <f t="shared" si="2"/>
        <v>18767199.600000001</v>
      </c>
      <c r="F33" s="26">
        <v>1570694.13</v>
      </c>
      <c r="G33" s="26">
        <v>1570694.13</v>
      </c>
      <c r="H33" s="34">
        <f t="shared" si="3"/>
        <v>17196505.470000003</v>
      </c>
    </row>
    <row r="34" spans="2:8" x14ac:dyDescent="0.3">
      <c r="B34" s="10" t="s">
        <v>35</v>
      </c>
      <c r="C34" s="25">
        <v>43140617.229999997</v>
      </c>
      <c r="D34" s="25">
        <v>0</v>
      </c>
      <c r="E34" s="30">
        <f t="shared" si="2"/>
        <v>43140617.229999997</v>
      </c>
      <c r="F34" s="26">
        <v>44960752.109999999</v>
      </c>
      <c r="G34" s="26">
        <v>44960752.109999999</v>
      </c>
      <c r="H34" s="34">
        <f t="shared" si="3"/>
        <v>-1820134.8800000027</v>
      </c>
    </row>
    <row r="35" spans="2:8" ht="23" x14ac:dyDescent="0.3">
      <c r="B35" s="10" t="s">
        <v>36</v>
      </c>
      <c r="C35" s="25">
        <v>255923181.81999999</v>
      </c>
      <c r="D35" s="25">
        <v>0</v>
      </c>
      <c r="E35" s="30">
        <f t="shared" si="2"/>
        <v>255923181.81999999</v>
      </c>
      <c r="F35" s="26">
        <v>273869224.31</v>
      </c>
      <c r="G35" s="26">
        <v>273869224.31</v>
      </c>
      <c r="H35" s="34">
        <f t="shared" si="3"/>
        <v>-17946042.49000001</v>
      </c>
    </row>
    <row r="36" spans="2:8" x14ac:dyDescent="0.3">
      <c r="B36" s="10" t="s">
        <v>37</v>
      </c>
      <c r="C36" s="25">
        <v>84677654.980000004</v>
      </c>
      <c r="D36" s="25">
        <v>0</v>
      </c>
      <c r="E36" s="30">
        <f t="shared" si="2"/>
        <v>84677654.980000004</v>
      </c>
      <c r="F36" s="26">
        <v>65693705.649999999</v>
      </c>
      <c r="G36" s="26">
        <v>65693705.649999999</v>
      </c>
      <c r="H36" s="34">
        <f t="shared" si="3"/>
        <v>18983949.330000006</v>
      </c>
    </row>
    <row r="37" spans="2:8" x14ac:dyDescent="0.3">
      <c r="B37" s="10" t="s">
        <v>38</v>
      </c>
      <c r="C37" s="25">
        <v>5199059.4000000004</v>
      </c>
      <c r="D37" s="25">
        <v>0</v>
      </c>
      <c r="E37" s="30">
        <f t="shared" si="2"/>
        <v>5199059.4000000004</v>
      </c>
      <c r="F37" s="26">
        <v>1587000.93</v>
      </c>
      <c r="G37" s="26">
        <v>1587000.93</v>
      </c>
      <c r="H37" s="34">
        <f t="shared" si="3"/>
        <v>3612058.4700000007</v>
      </c>
    </row>
    <row r="38" spans="2:8" x14ac:dyDescent="0.3">
      <c r="B38" s="10" t="s">
        <v>39</v>
      </c>
      <c r="C38" s="25">
        <v>25358854.23</v>
      </c>
      <c r="D38" s="25">
        <v>0</v>
      </c>
      <c r="E38" s="30">
        <f t="shared" si="2"/>
        <v>25358854.23</v>
      </c>
      <c r="F38" s="26">
        <v>6108021.8300000001</v>
      </c>
      <c r="G38" s="26">
        <v>6108021.8300000001</v>
      </c>
      <c r="H38" s="34">
        <f t="shared" si="3"/>
        <v>19250832.399999999</v>
      </c>
    </row>
    <row r="39" spans="2:8" x14ac:dyDescent="0.3">
      <c r="B39" s="10" t="s">
        <v>40</v>
      </c>
      <c r="C39" s="25">
        <v>727601.53</v>
      </c>
      <c r="D39" s="25">
        <v>0</v>
      </c>
      <c r="E39" s="30">
        <f t="shared" si="2"/>
        <v>727601.53</v>
      </c>
      <c r="F39" s="26">
        <v>601774.5</v>
      </c>
      <c r="G39" s="26">
        <v>601774.5</v>
      </c>
      <c r="H39" s="34">
        <f t="shared" si="3"/>
        <v>125827.03000000003</v>
      </c>
    </row>
    <row r="40" spans="2:8" s="9" customFormat="1" ht="25.5" customHeight="1" x14ac:dyDescent="0.3">
      <c r="B40" s="12" t="s">
        <v>41</v>
      </c>
      <c r="C40" s="7">
        <f>SUM(C41:C49)</f>
        <v>711636045.99000001</v>
      </c>
      <c r="D40" s="7">
        <f t="shared" ref="D40:H40" si="6">SUM(D41:D49)</f>
        <v>-102962000</v>
      </c>
      <c r="E40" s="29">
        <f t="shared" si="6"/>
        <v>608674045.99000001</v>
      </c>
      <c r="F40" s="7">
        <f t="shared" si="6"/>
        <v>706016209.29999995</v>
      </c>
      <c r="G40" s="7">
        <f t="shared" si="6"/>
        <v>706016209.29999995</v>
      </c>
      <c r="H40" s="29">
        <f t="shared" si="6"/>
        <v>-97342163.309999987</v>
      </c>
    </row>
    <row r="41" spans="2:8" ht="23" x14ac:dyDescent="0.3">
      <c r="B41" s="10" t="s">
        <v>42</v>
      </c>
      <c r="C41" s="25">
        <v>156135076.40000001</v>
      </c>
      <c r="D41" s="25">
        <v>0</v>
      </c>
      <c r="E41" s="30">
        <f t="shared" si="2"/>
        <v>156135076.40000001</v>
      </c>
      <c r="F41" s="26">
        <v>148463768.72</v>
      </c>
      <c r="G41" s="26">
        <v>148463768.72</v>
      </c>
      <c r="H41" s="34">
        <f t="shared" si="3"/>
        <v>7671307.6800000072</v>
      </c>
    </row>
    <row r="42" spans="2:8" x14ac:dyDescent="0.3">
      <c r="B42" s="10" t="s">
        <v>43</v>
      </c>
      <c r="C42" s="25">
        <v>40898247.439999998</v>
      </c>
      <c r="D42" s="25">
        <v>0</v>
      </c>
      <c r="E42" s="30">
        <f t="shared" si="2"/>
        <v>40898247.439999998</v>
      </c>
      <c r="F42" s="26">
        <v>55424342.450000003</v>
      </c>
      <c r="G42" s="26">
        <v>55424342.450000003</v>
      </c>
      <c r="H42" s="34">
        <f t="shared" si="3"/>
        <v>-14526095.010000005</v>
      </c>
    </row>
    <row r="43" spans="2:8" x14ac:dyDescent="0.3">
      <c r="B43" s="10" t="s">
        <v>44</v>
      </c>
      <c r="C43" s="25">
        <v>9764400</v>
      </c>
      <c r="D43" s="25">
        <v>0</v>
      </c>
      <c r="E43" s="30">
        <f t="shared" si="2"/>
        <v>9764400</v>
      </c>
      <c r="F43" s="26">
        <v>0</v>
      </c>
      <c r="G43" s="26">
        <v>0</v>
      </c>
      <c r="H43" s="34">
        <f t="shared" si="3"/>
        <v>9764400</v>
      </c>
    </row>
    <row r="44" spans="2:8" x14ac:dyDescent="0.3">
      <c r="B44" s="10" t="s">
        <v>45</v>
      </c>
      <c r="C44" s="25">
        <v>88723434.670000002</v>
      </c>
      <c r="D44" s="25">
        <v>-2962000</v>
      </c>
      <c r="E44" s="30">
        <f t="shared" si="2"/>
        <v>85761434.670000002</v>
      </c>
      <c r="F44" s="26">
        <v>68169875.640000001</v>
      </c>
      <c r="G44" s="26">
        <v>68169875.640000001</v>
      </c>
      <c r="H44" s="34">
        <f t="shared" si="3"/>
        <v>17591559.030000001</v>
      </c>
    </row>
    <row r="45" spans="2:8" x14ac:dyDescent="0.3">
      <c r="B45" s="10" t="s">
        <v>46</v>
      </c>
      <c r="C45" s="25">
        <v>416114887.48000002</v>
      </c>
      <c r="D45" s="25">
        <v>-100000000</v>
      </c>
      <c r="E45" s="30">
        <f t="shared" si="2"/>
        <v>316114887.48000002</v>
      </c>
      <c r="F45" s="26">
        <v>433958222.49000001</v>
      </c>
      <c r="G45" s="26">
        <v>433958222.49000001</v>
      </c>
      <c r="H45" s="34">
        <f t="shared" si="3"/>
        <v>-117843335.00999999</v>
      </c>
    </row>
    <row r="46" spans="2:8" ht="23" x14ac:dyDescent="0.3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3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3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3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3">
      <c r="B50" s="12" t="s">
        <v>51</v>
      </c>
      <c r="C50" s="7">
        <f>SUM(C51:C59)</f>
        <v>82535222.780000001</v>
      </c>
      <c r="D50" s="7">
        <f t="shared" ref="D50:H50" si="7">SUM(D51:D59)</f>
        <v>9818000</v>
      </c>
      <c r="E50" s="29">
        <f t="shared" si="7"/>
        <v>92353222.780000001</v>
      </c>
      <c r="F50" s="7">
        <f t="shared" si="7"/>
        <v>20545415.549999997</v>
      </c>
      <c r="G50" s="7">
        <f t="shared" si="7"/>
        <v>20545415.549999997</v>
      </c>
      <c r="H50" s="29">
        <f t="shared" si="7"/>
        <v>71807807.229999989</v>
      </c>
    </row>
    <row r="51" spans="2:8" x14ac:dyDescent="0.3">
      <c r="B51" s="10" t="s">
        <v>52</v>
      </c>
      <c r="C51" s="25">
        <v>8378549.0199999996</v>
      </c>
      <c r="D51" s="25">
        <v>0</v>
      </c>
      <c r="E51" s="30">
        <f t="shared" si="2"/>
        <v>8378549.0199999996</v>
      </c>
      <c r="F51" s="26">
        <v>51807.6</v>
      </c>
      <c r="G51" s="26">
        <v>51807.6</v>
      </c>
      <c r="H51" s="34">
        <f t="shared" si="3"/>
        <v>8326741.4199999999</v>
      </c>
    </row>
    <row r="52" spans="2:8" x14ac:dyDescent="0.3">
      <c r="B52" s="10" t="s">
        <v>53</v>
      </c>
      <c r="C52" s="25">
        <v>902510.76</v>
      </c>
      <c r="D52" s="25">
        <v>0</v>
      </c>
      <c r="E52" s="30">
        <f t="shared" si="2"/>
        <v>902510.76</v>
      </c>
      <c r="F52" s="26">
        <v>0</v>
      </c>
      <c r="G52" s="26">
        <v>0</v>
      </c>
      <c r="H52" s="34">
        <f t="shared" si="3"/>
        <v>902510.76</v>
      </c>
    </row>
    <row r="53" spans="2:8" x14ac:dyDescent="0.3">
      <c r="B53" s="10" t="s">
        <v>54</v>
      </c>
      <c r="C53" s="25">
        <v>15500000</v>
      </c>
      <c r="D53" s="25">
        <v>0</v>
      </c>
      <c r="E53" s="30">
        <f t="shared" si="2"/>
        <v>15500000</v>
      </c>
      <c r="F53" s="26">
        <v>0</v>
      </c>
      <c r="G53" s="26">
        <v>0</v>
      </c>
      <c r="H53" s="34">
        <f t="shared" si="3"/>
        <v>15500000</v>
      </c>
    </row>
    <row r="54" spans="2:8" x14ac:dyDescent="0.3">
      <c r="B54" s="10" t="s">
        <v>55</v>
      </c>
      <c r="C54" s="25">
        <v>28476879</v>
      </c>
      <c r="D54" s="25">
        <v>11818000</v>
      </c>
      <c r="E54" s="30">
        <f t="shared" si="2"/>
        <v>40294879</v>
      </c>
      <c r="F54" s="26">
        <v>350000</v>
      </c>
      <c r="G54" s="26">
        <v>350000</v>
      </c>
      <c r="H54" s="34">
        <f t="shared" si="3"/>
        <v>39944879</v>
      </c>
    </row>
    <row r="55" spans="2:8" x14ac:dyDescent="0.3">
      <c r="B55" s="10" t="s">
        <v>56</v>
      </c>
      <c r="C55" s="25">
        <v>34425</v>
      </c>
      <c r="D55" s="25">
        <v>0</v>
      </c>
      <c r="E55" s="30">
        <f t="shared" si="2"/>
        <v>34425</v>
      </c>
      <c r="F55" s="26">
        <v>-4891480.09</v>
      </c>
      <c r="G55" s="26">
        <v>-4891480.09</v>
      </c>
      <c r="H55" s="34">
        <f t="shared" si="3"/>
        <v>4925905.09</v>
      </c>
    </row>
    <row r="56" spans="2:8" x14ac:dyDescent="0.3">
      <c r="B56" s="10" t="s">
        <v>57</v>
      </c>
      <c r="C56" s="25">
        <v>6742859</v>
      </c>
      <c r="D56" s="25">
        <v>-2000000</v>
      </c>
      <c r="E56" s="30">
        <f t="shared" si="2"/>
        <v>4742859</v>
      </c>
      <c r="F56" s="26">
        <v>6285088.0700000003</v>
      </c>
      <c r="G56" s="26">
        <v>6285088.0700000003</v>
      </c>
      <c r="H56" s="34">
        <f t="shared" si="3"/>
        <v>-1542229.0700000003</v>
      </c>
    </row>
    <row r="57" spans="2:8" x14ac:dyDescent="0.3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3">
      <c r="B58" s="10" t="s">
        <v>59</v>
      </c>
      <c r="C58" s="25">
        <v>22500000</v>
      </c>
      <c r="D58" s="25">
        <v>0</v>
      </c>
      <c r="E58" s="30">
        <f t="shared" si="2"/>
        <v>22500000</v>
      </c>
      <c r="F58" s="26">
        <v>18749999.969999999</v>
      </c>
      <c r="G58" s="26">
        <v>18749999.969999999</v>
      </c>
      <c r="H58" s="34">
        <f t="shared" si="3"/>
        <v>3750000.0300000012</v>
      </c>
    </row>
    <row r="59" spans="2:8" x14ac:dyDescent="0.3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3">
      <c r="B60" s="6" t="s">
        <v>61</v>
      </c>
      <c r="C60" s="7">
        <f>SUM(C61:C63)</f>
        <v>246363547.60000002</v>
      </c>
      <c r="D60" s="7">
        <f t="shared" ref="D60:H60" si="8">SUM(D61:D63)</f>
        <v>132100000.00000001</v>
      </c>
      <c r="E60" s="29">
        <f t="shared" si="8"/>
        <v>378463547.60000002</v>
      </c>
      <c r="F60" s="7">
        <f t="shared" si="8"/>
        <v>193193865.49000007</v>
      </c>
      <c r="G60" s="7">
        <f t="shared" si="8"/>
        <v>193193865.49000007</v>
      </c>
      <c r="H60" s="29">
        <f t="shared" si="8"/>
        <v>185269682.10999995</v>
      </c>
    </row>
    <row r="61" spans="2:8" x14ac:dyDescent="0.3">
      <c r="B61" s="10" t="s">
        <v>62</v>
      </c>
      <c r="C61" s="25">
        <v>246363547.60000002</v>
      </c>
      <c r="D61" s="25">
        <v>132100000.00000001</v>
      </c>
      <c r="E61" s="30">
        <f t="shared" si="2"/>
        <v>378463547.60000002</v>
      </c>
      <c r="F61" s="26">
        <v>193193865.49000007</v>
      </c>
      <c r="G61" s="26">
        <v>193193865.49000007</v>
      </c>
      <c r="H61" s="34">
        <f t="shared" si="3"/>
        <v>185269682.10999995</v>
      </c>
    </row>
    <row r="62" spans="2:8" x14ac:dyDescent="0.3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3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3">
      <c r="B64" s="12" t="s">
        <v>65</v>
      </c>
      <c r="C64" s="7">
        <f>SUM(C65:C72)</f>
        <v>2160900</v>
      </c>
      <c r="D64" s="7">
        <f t="shared" ref="D64:H64" si="9">SUM(D65:D72)</f>
        <v>23400000</v>
      </c>
      <c r="E64" s="29">
        <f t="shared" si="9"/>
        <v>25560900</v>
      </c>
      <c r="F64" s="7">
        <f t="shared" si="9"/>
        <v>35060639.219999999</v>
      </c>
      <c r="G64" s="7">
        <f t="shared" si="9"/>
        <v>35060639.219999999</v>
      </c>
      <c r="H64" s="29">
        <f t="shared" si="9"/>
        <v>-9499739.2199999988</v>
      </c>
    </row>
    <row r="65" spans="2:8" ht="23" x14ac:dyDescent="0.3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3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3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3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3" x14ac:dyDescent="0.3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3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3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3" x14ac:dyDescent="0.3">
      <c r="B72" s="10" t="s">
        <v>73</v>
      </c>
      <c r="C72" s="25">
        <v>2160900</v>
      </c>
      <c r="D72" s="25">
        <v>23400000</v>
      </c>
      <c r="E72" s="30">
        <f t="shared" si="2"/>
        <v>25560900</v>
      </c>
      <c r="F72" s="26">
        <v>35060639.219999999</v>
      </c>
      <c r="G72" s="26">
        <v>35060639.219999999</v>
      </c>
      <c r="H72" s="34">
        <f t="shared" si="3"/>
        <v>-9499739.2199999988</v>
      </c>
    </row>
    <row r="73" spans="2:8" s="9" customFormat="1" x14ac:dyDescent="0.3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3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3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3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3">
      <c r="B77" s="6" t="s">
        <v>78</v>
      </c>
      <c r="C77" s="7">
        <f>SUM(C78:C84)</f>
        <v>12619766.25</v>
      </c>
      <c r="D77" s="7">
        <f t="shared" ref="D77:H77" si="11">SUM(D78:D84)</f>
        <v>0</v>
      </c>
      <c r="E77" s="29">
        <f t="shared" si="11"/>
        <v>12619766.25</v>
      </c>
      <c r="F77" s="7">
        <f t="shared" si="11"/>
        <v>4071323.22</v>
      </c>
      <c r="G77" s="7">
        <f t="shared" si="11"/>
        <v>4071323.22</v>
      </c>
      <c r="H77" s="29">
        <f t="shared" si="11"/>
        <v>8548443.0299999993</v>
      </c>
    </row>
    <row r="78" spans="2:8" x14ac:dyDescent="0.3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3">
      <c r="B79" s="10" t="s">
        <v>80</v>
      </c>
      <c r="C79" s="25">
        <v>12619766.25</v>
      </c>
      <c r="D79" s="25">
        <v>0</v>
      </c>
      <c r="E79" s="30">
        <f t="shared" si="2"/>
        <v>12619766.25</v>
      </c>
      <c r="F79" s="26">
        <v>4071323.22</v>
      </c>
      <c r="G79" s="25">
        <v>4071323.22</v>
      </c>
      <c r="H79" s="34">
        <f t="shared" si="3"/>
        <v>8548443.0299999993</v>
      </c>
    </row>
    <row r="80" spans="2:8" x14ac:dyDescent="0.3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3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3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3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3.5" thickBot="1" x14ac:dyDescent="0.3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3">
      <c r="B85" s="16" t="s">
        <v>86</v>
      </c>
      <c r="C85" s="17">
        <f>SUM(C86,C94,C104,C114,C124,C134,C138,C147,C151)</f>
        <v>627482226.66000009</v>
      </c>
      <c r="D85" s="17">
        <f t="shared" ref="D85:H85" si="14">SUM(D86,D94,D104,D114,D124,D134,D138,D147,D151)</f>
        <v>138122886.16</v>
      </c>
      <c r="E85" s="31">
        <f t="shared" si="14"/>
        <v>765605112.82000005</v>
      </c>
      <c r="F85" s="17">
        <f t="shared" si="14"/>
        <v>818993757.81999993</v>
      </c>
      <c r="G85" s="17">
        <f t="shared" si="14"/>
        <v>818993757.81999993</v>
      </c>
      <c r="H85" s="31">
        <f t="shared" si="14"/>
        <v>-53388644.999999881</v>
      </c>
      <c r="M85" s="18"/>
    </row>
    <row r="86" spans="2:13" x14ac:dyDescent="0.3">
      <c r="B86" s="19" t="s">
        <v>13</v>
      </c>
      <c r="C86" s="7">
        <f>SUM(C87:C93)</f>
        <v>8730477</v>
      </c>
      <c r="D86" s="7">
        <f t="shared" ref="D86:H86" si="15">SUM(D87:D93)</f>
        <v>0</v>
      </c>
      <c r="E86" s="29">
        <f t="shared" si="15"/>
        <v>8730477</v>
      </c>
      <c r="F86" s="7">
        <f t="shared" si="15"/>
        <v>362465605.48999995</v>
      </c>
      <c r="G86" s="7">
        <f t="shared" si="15"/>
        <v>362465605.48999995</v>
      </c>
      <c r="H86" s="29">
        <f t="shared" si="15"/>
        <v>-353735128.48999995</v>
      </c>
    </row>
    <row r="87" spans="2:13" ht="23" x14ac:dyDescent="0.3">
      <c r="B87" s="10" t="s">
        <v>14</v>
      </c>
      <c r="C87" s="25">
        <v>8730477</v>
      </c>
      <c r="D87" s="25">
        <v>0</v>
      </c>
      <c r="E87" s="30">
        <f>SUM(C87:D87)</f>
        <v>8730477</v>
      </c>
      <c r="F87" s="26">
        <v>330287206.27999997</v>
      </c>
      <c r="G87" s="26">
        <v>330287206.27999997</v>
      </c>
      <c r="H87" s="34">
        <f t="shared" ref="H87:H153" si="16">SUM(E87-F87)</f>
        <v>-321556729.27999997</v>
      </c>
    </row>
    <row r="88" spans="2:13" ht="24.65" customHeight="1" x14ac:dyDescent="0.3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3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10902258.9</v>
      </c>
      <c r="G89" s="26">
        <v>10902258.9</v>
      </c>
      <c r="H89" s="34">
        <f t="shared" si="16"/>
        <v>-10902258.9</v>
      </c>
    </row>
    <row r="90" spans="2:13" x14ac:dyDescent="0.3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3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15841174.23</v>
      </c>
      <c r="G91" s="26">
        <v>15841174.23</v>
      </c>
      <c r="H91" s="34">
        <f t="shared" si="16"/>
        <v>-15841174.23</v>
      </c>
    </row>
    <row r="92" spans="2:13" x14ac:dyDescent="0.3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3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5434966.0800000001</v>
      </c>
      <c r="G93" s="26">
        <v>5434966.0800000001</v>
      </c>
      <c r="H93" s="34">
        <f t="shared" si="16"/>
        <v>-5434966.0800000001</v>
      </c>
    </row>
    <row r="94" spans="2:13" ht="23" x14ac:dyDescent="0.3">
      <c r="B94" s="20" t="s">
        <v>21</v>
      </c>
      <c r="C94" s="7">
        <f>SUM(C95:C103)</f>
        <v>50351334.5</v>
      </c>
      <c r="D94" s="7">
        <f t="shared" ref="D94:H94" si="18">SUM(D95:D103)</f>
        <v>15575118.199999999</v>
      </c>
      <c r="E94" s="29">
        <f t="shared" si="18"/>
        <v>65926452.700000003</v>
      </c>
      <c r="F94" s="7">
        <f t="shared" si="18"/>
        <v>0</v>
      </c>
      <c r="G94" s="7">
        <f t="shared" si="18"/>
        <v>0</v>
      </c>
      <c r="H94" s="29">
        <f t="shared" si="18"/>
        <v>65926452.700000003</v>
      </c>
    </row>
    <row r="95" spans="2:13" ht="23" x14ac:dyDescent="0.3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3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3" x14ac:dyDescent="0.3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3" x14ac:dyDescent="0.3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3" x14ac:dyDescent="0.3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3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3" x14ac:dyDescent="0.3">
      <c r="B101" s="10" t="s">
        <v>28</v>
      </c>
      <c r="C101" s="25">
        <v>25548750</v>
      </c>
      <c r="D101" s="25">
        <v>15575118.199999999</v>
      </c>
      <c r="E101" s="30">
        <f t="shared" si="17"/>
        <v>41123868.200000003</v>
      </c>
      <c r="F101" s="26">
        <v>0</v>
      </c>
      <c r="G101" s="26">
        <v>0</v>
      </c>
      <c r="H101" s="34">
        <f t="shared" si="16"/>
        <v>41123868.200000003</v>
      </c>
    </row>
    <row r="102" spans="2:18" ht="12.65" customHeight="1" x14ac:dyDescent="0.3">
      <c r="B102" s="10" t="s">
        <v>29</v>
      </c>
      <c r="C102" s="25">
        <v>24802584.5</v>
      </c>
      <c r="D102" s="25">
        <v>0</v>
      </c>
      <c r="E102" s="30">
        <f t="shared" si="17"/>
        <v>24802584.5</v>
      </c>
      <c r="F102" s="26">
        <v>0</v>
      </c>
      <c r="G102" s="26">
        <v>0</v>
      </c>
      <c r="H102" s="34">
        <f t="shared" si="16"/>
        <v>24802584.5</v>
      </c>
    </row>
    <row r="103" spans="2:18" ht="24.65" customHeight="1" x14ac:dyDescent="0.3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3" x14ac:dyDescent="0.3">
      <c r="B104" s="20" t="s">
        <v>31</v>
      </c>
      <c r="C104" s="7">
        <f>SUM(C105:C113)</f>
        <v>156750000.03000003</v>
      </c>
      <c r="D104" s="7">
        <f t="shared" ref="D104:H104" si="19">SUM(D105:D113)</f>
        <v>6730000</v>
      </c>
      <c r="E104" s="29">
        <f t="shared" si="19"/>
        <v>163480000.03000003</v>
      </c>
      <c r="F104" s="7">
        <f t="shared" si="19"/>
        <v>98891509</v>
      </c>
      <c r="G104" s="7">
        <f t="shared" si="19"/>
        <v>98891509</v>
      </c>
      <c r="H104" s="29">
        <f t="shared" si="19"/>
        <v>64588491.030000031</v>
      </c>
    </row>
    <row r="105" spans="2:18" x14ac:dyDescent="0.3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3">
      <c r="B106" s="10" t="s">
        <v>33</v>
      </c>
      <c r="C106" s="25">
        <v>156750000.03000003</v>
      </c>
      <c r="D106" s="25">
        <v>0</v>
      </c>
      <c r="E106" s="30">
        <f t="shared" si="17"/>
        <v>156750000.03000003</v>
      </c>
      <c r="F106" s="26">
        <v>98891509</v>
      </c>
      <c r="G106" s="26">
        <v>98891509</v>
      </c>
      <c r="H106" s="34">
        <f t="shared" si="16"/>
        <v>57858491.030000031</v>
      </c>
    </row>
    <row r="107" spans="2:18" ht="23" x14ac:dyDescent="0.3">
      <c r="B107" s="10" t="s">
        <v>34</v>
      </c>
      <c r="C107" s="25">
        <v>0</v>
      </c>
      <c r="D107" s="25">
        <v>6730000</v>
      </c>
      <c r="E107" s="30">
        <f t="shared" si="17"/>
        <v>6730000</v>
      </c>
      <c r="F107" s="26">
        <v>0</v>
      </c>
      <c r="G107" s="26">
        <v>0</v>
      </c>
      <c r="H107" s="34">
        <f t="shared" si="16"/>
        <v>6730000</v>
      </c>
    </row>
    <row r="108" spans="2:18" x14ac:dyDescent="0.3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3" x14ac:dyDescent="0.3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x14ac:dyDescent="0.3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3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3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3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3">
      <c r="B114" s="20" t="s">
        <v>41</v>
      </c>
      <c r="C114" s="7">
        <f>SUM(C115:C123)</f>
        <v>0</v>
      </c>
      <c r="D114" s="7">
        <f t="shared" ref="D114:H114" si="20">SUM(D115:D123)</f>
        <v>15042500</v>
      </c>
      <c r="E114" s="29">
        <f t="shared" si="20"/>
        <v>15042500</v>
      </c>
      <c r="F114" s="7">
        <f t="shared" si="20"/>
        <v>5208250</v>
      </c>
      <c r="G114" s="7">
        <f t="shared" si="20"/>
        <v>5208250</v>
      </c>
      <c r="H114" s="29">
        <f t="shared" si="20"/>
        <v>9834250</v>
      </c>
    </row>
    <row r="115" spans="2:8" ht="23" x14ac:dyDescent="0.3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3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3">
      <c r="B117" s="10" t="s">
        <v>44</v>
      </c>
      <c r="C117" s="25">
        <v>0</v>
      </c>
      <c r="D117" s="25">
        <v>7430000</v>
      </c>
      <c r="E117" s="30">
        <f t="shared" si="17"/>
        <v>7430000</v>
      </c>
      <c r="F117" s="26">
        <v>3578000</v>
      </c>
      <c r="G117" s="26">
        <v>3578000</v>
      </c>
      <c r="H117" s="34">
        <f t="shared" si="16"/>
        <v>3852000</v>
      </c>
    </row>
    <row r="118" spans="2:8" x14ac:dyDescent="0.3">
      <c r="B118" s="10" t="s">
        <v>45</v>
      </c>
      <c r="C118" s="25">
        <v>0</v>
      </c>
      <c r="D118" s="25">
        <v>7612500</v>
      </c>
      <c r="E118" s="30">
        <f t="shared" si="17"/>
        <v>7612500</v>
      </c>
      <c r="F118" s="26">
        <v>1630250</v>
      </c>
      <c r="G118" s="26">
        <v>1630250</v>
      </c>
      <c r="H118" s="34">
        <f t="shared" si="16"/>
        <v>5982250</v>
      </c>
    </row>
    <row r="119" spans="2:8" x14ac:dyDescent="0.3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3" x14ac:dyDescent="0.3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3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3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3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3">
      <c r="B124" s="20" t="s">
        <v>51</v>
      </c>
      <c r="C124" s="7">
        <f>SUM(C125:C133)</f>
        <v>2050374.53</v>
      </c>
      <c r="D124" s="7">
        <f t="shared" ref="D124:H124" si="21">SUM(D125:D133)</f>
        <v>0</v>
      </c>
      <c r="E124" s="29">
        <f t="shared" si="21"/>
        <v>2050374.53</v>
      </c>
      <c r="F124" s="7">
        <f t="shared" si="21"/>
        <v>4891480.09</v>
      </c>
      <c r="G124" s="7">
        <f t="shared" si="21"/>
        <v>4891480.09</v>
      </c>
      <c r="H124" s="29">
        <f t="shared" si="21"/>
        <v>-2841105.5599999996</v>
      </c>
    </row>
    <row r="125" spans="2:8" x14ac:dyDescent="0.3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3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x14ac:dyDescent="0.3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3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3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3">
      <c r="B130" s="10" t="s">
        <v>57</v>
      </c>
      <c r="C130" s="25">
        <v>2050374.53</v>
      </c>
      <c r="D130" s="25">
        <v>0</v>
      </c>
      <c r="E130" s="30">
        <f t="shared" si="17"/>
        <v>2050374.53</v>
      </c>
      <c r="F130" s="26">
        <v>4891480.09</v>
      </c>
      <c r="G130" s="26">
        <v>4891480.09</v>
      </c>
      <c r="H130" s="34">
        <f t="shared" si="16"/>
        <v>-2841105.5599999996</v>
      </c>
    </row>
    <row r="131" spans="2:8" x14ac:dyDescent="0.3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3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3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3">
      <c r="B134" s="19" t="s">
        <v>61</v>
      </c>
      <c r="C134" s="7">
        <f>SUM(C135:C137)</f>
        <v>409600040.60000002</v>
      </c>
      <c r="D134" s="7">
        <f t="shared" ref="D134:H134" si="22">SUM(D135:D137)</f>
        <v>100775267.95999999</v>
      </c>
      <c r="E134" s="29">
        <f t="shared" si="22"/>
        <v>510375308.56</v>
      </c>
      <c r="F134" s="7">
        <f t="shared" si="22"/>
        <v>347536913.23999995</v>
      </c>
      <c r="G134" s="7">
        <f t="shared" si="22"/>
        <v>347536913.23999995</v>
      </c>
      <c r="H134" s="29">
        <f t="shared" si="22"/>
        <v>162838395.32000005</v>
      </c>
    </row>
    <row r="135" spans="2:8" x14ac:dyDescent="0.3">
      <c r="B135" s="10" t="s">
        <v>62</v>
      </c>
      <c r="C135" s="25">
        <v>409600040.60000002</v>
      </c>
      <c r="D135" s="26">
        <v>100775267.95999999</v>
      </c>
      <c r="E135" s="30">
        <f t="shared" si="17"/>
        <v>510375308.56</v>
      </c>
      <c r="F135" s="26">
        <v>347536913.23999995</v>
      </c>
      <c r="G135" s="26">
        <v>347536913.23999995</v>
      </c>
      <c r="H135" s="34">
        <f t="shared" si="16"/>
        <v>162838395.32000005</v>
      </c>
    </row>
    <row r="136" spans="2:8" x14ac:dyDescent="0.3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3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12" customHeight="1" x14ac:dyDescent="0.3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3" x14ac:dyDescent="0.3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3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3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3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3" x14ac:dyDescent="0.3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3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3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3" x14ac:dyDescent="0.3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3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3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3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3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3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3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3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3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3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3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3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3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3">
      <c r="B159" s="22"/>
      <c r="C159" s="11"/>
      <c r="D159" s="11"/>
      <c r="E159" s="30"/>
      <c r="F159" s="11"/>
      <c r="G159" s="11"/>
      <c r="H159" s="30"/>
    </row>
    <row r="160" spans="2:8" ht="12.5" thickBot="1" x14ac:dyDescent="0.35">
      <c r="B160" s="23" t="s">
        <v>87</v>
      </c>
      <c r="C160" s="24">
        <f>SUM(C10,C85)</f>
        <v>3942328399.1499996</v>
      </c>
      <c r="D160" s="24">
        <f t="shared" ref="D160:G160" si="28">SUM(D10,D85)</f>
        <v>323561702.15999997</v>
      </c>
      <c r="E160" s="32">
        <f>SUM(E10,E85)</f>
        <v>4265890101.3099999</v>
      </c>
      <c r="F160" s="24">
        <f t="shared" si="28"/>
        <v>3601216735.9300003</v>
      </c>
      <c r="G160" s="24">
        <f t="shared" si="28"/>
        <v>3601216735.9300003</v>
      </c>
      <c r="H160" s="32">
        <f>SUM(H10,H85)</f>
        <v>664673365.37999976</v>
      </c>
    </row>
  </sheetData>
  <sheetProtection algorithmName="SHA-512" hashValue="MwmIO2qSSmggAm8vdGjTmLUDz/Y+36Kapr8YEowzNgUjGWLxEe3Tbb8uJx09s/SocvY1mghzunntoY1l7kQGeA==" saltValue="PZAOM3hxxC7TFgpFkFS4yg==" spinCount="100000"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15748031496062992" bottom="0.15748031496062992" header="0.31496062992125984" footer="0.31496062992125984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2020-10-23T18:43:51Z</cp:lastPrinted>
  <dcterms:created xsi:type="dcterms:W3CDTF">2020-01-08T21:14:59Z</dcterms:created>
  <dcterms:modified xsi:type="dcterms:W3CDTF">2020-11-08T22:31:12Z</dcterms:modified>
</cp:coreProperties>
</file>