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CTA PUBLICA JUAREZ 1 TRIM 2019\INF TRIMESTRAL 2018\Inf Finan 1er Trim 2018\LDF\"/>
    </mc:Choice>
  </mc:AlternateContent>
  <xr:revisionPtr revIDLastSave="0" documentId="13_ncr:1_{37A4C57C-47B6-4E5C-B731-E0FF124F7328}" xr6:coauthVersionLast="36" xr6:coauthVersionMax="36" xr10:uidLastSave="{00000000-0000-0000-0000-000000000000}"/>
  <bookViews>
    <workbookView xWindow="0" yWindow="132" windowWidth="20736" windowHeight="9780" xr2:uid="{00000000-000D-0000-FFFF-FFFF00000000}"/>
  </bookViews>
  <sheets>
    <sheet name="Sheet5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6" i="5" l="1"/>
  <c r="G66" i="5" s="1"/>
  <c r="F65" i="5"/>
  <c r="G65" i="5" s="1"/>
  <c r="F64" i="5"/>
  <c r="G64" i="5" s="1"/>
  <c r="F63" i="5"/>
  <c r="F62" i="5" s="1"/>
  <c r="F61" i="5"/>
  <c r="G61" i="5" s="1"/>
  <c r="H61" i="5" s="1"/>
  <c r="F60" i="5"/>
  <c r="G60" i="5" s="1"/>
  <c r="F59" i="5"/>
  <c r="G59" i="5" s="1"/>
  <c r="F58" i="5"/>
  <c r="G58" i="5" s="1"/>
  <c r="G55" i="5"/>
  <c r="F56" i="5"/>
  <c r="G56" i="5" s="1"/>
  <c r="F55" i="5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D48" i="5"/>
  <c r="G63" i="5" l="1"/>
  <c r="F41" i="5"/>
  <c r="G41" i="5" s="1"/>
  <c r="F40" i="5"/>
  <c r="G40" i="5" s="1"/>
  <c r="H40" i="5" s="1"/>
  <c r="F38" i="5"/>
  <c r="G38" i="5" s="1"/>
  <c r="G37" i="5" s="1"/>
  <c r="F36" i="5"/>
  <c r="G36" i="5" s="1"/>
  <c r="D39" i="5"/>
  <c r="F35" i="5"/>
  <c r="G35" i="5" s="1"/>
  <c r="F34" i="5"/>
  <c r="G34" i="5" s="1"/>
  <c r="F33" i="5"/>
  <c r="G33" i="5" s="1"/>
  <c r="F32" i="5"/>
  <c r="G32" i="5" s="1"/>
  <c r="F31" i="5"/>
  <c r="F37" i="5" l="1"/>
  <c r="F30" i="5"/>
  <c r="G31" i="5"/>
  <c r="F20" i="5"/>
  <c r="G20" i="5" s="1"/>
  <c r="F21" i="5"/>
  <c r="G21" i="5" s="1"/>
  <c r="F22" i="5"/>
  <c r="G22" i="5" s="1"/>
  <c r="F23" i="5"/>
  <c r="G23" i="5" s="1"/>
  <c r="F24" i="5"/>
  <c r="G24" i="5" s="1"/>
  <c r="F25" i="5"/>
  <c r="G25" i="5" s="1"/>
  <c r="F26" i="5"/>
  <c r="G26" i="5" s="1"/>
  <c r="F27" i="5"/>
  <c r="G27" i="5" s="1"/>
  <c r="F28" i="5"/>
  <c r="G28" i="5" s="1"/>
  <c r="F29" i="5"/>
  <c r="G29" i="5" s="1"/>
  <c r="F19" i="5"/>
  <c r="G19" i="5" s="1"/>
  <c r="F16" i="5"/>
  <c r="G16" i="5" s="1"/>
  <c r="F13" i="5"/>
  <c r="G13" i="5" s="1"/>
  <c r="F14" i="5"/>
  <c r="G14" i="5" s="1"/>
  <c r="F15" i="5"/>
  <c r="G15" i="5" s="1"/>
  <c r="F11" i="5"/>
  <c r="G11" i="5" s="1"/>
  <c r="F12" i="5"/>
  <c r="G12" i="5" s="1"/>
  <c r="F10" i="5"/>
  <c r="G10" i="5" s="1"/>
  <c r="G48" i="5" l="1"/>
  <c r="G39" i="5"/>
  <c r="G30" i="5"/>
  <c r="G17" i="5"/>
  <c r="I14" i="5"/>
  <c r="I67" i="5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33" i="5"/>
  <c r="I34" i="5"/>
  <c r="I35" i="5"/>
  <c r="I36" i="5"/>
  <c r="I37" i="5"/>
  <c r="I38" i="5"/>
  <c r="I40" i="5"/>
  <c r="I41" i="5"/>
  <c r="I21" i="5"/>
  <c r="I22" i="5"/>
  <c r="I23" i="5"/>
  <c r="I24" i="5"/>
  <c r="I25" i="5"/>
  <c r="I26" i="5"/>
  <c r="I27" i="5"/>
  <c r="I28" i="5"/>
  <c r="I29" i="5"/>
  <c r="I31" i="5"/>
  <c r="I32" i="5"/>
  <c r="I15" i="5"/>
  <c r="I16" i="5"/>
  <c r="I18" i="5"/>
  <c r="I19" i="5"/>
  <c r="I20" i="5"/>
  <c r="I11" i="5"/>
  <c r="I12" i="5"/>
  <c r="I13" i="5"/>
  <c r="I10" i="5"/>
  <c r="I69" i="5"/>
  <c r="I71" i="5"/>
  <c r="I72" i="5"/>
  <c r="F48" i="5"/>
  <c r="F39" i="5"/>
  <c r="F17" i="5"/>
  <c r="F57" i="5"/>
  <c r="G57" i="5"/>
  <c r="H57" i="5"/>
  <c r="I57" i="5" s="1"/>
  <c r="E57" i="5"/>
  <c r="E68" i="5" s="1"/>
  <c r="E77" i="5" s="1"/>
  <c r="G70" i="5"/>
  <c r="E70" i="5"/>
  <c r="F70" i="5"/>
  <c r="H70" i="5"/>
  <c r="E62" i="5"/>
  <c r="G62" i="5"/>
  <c r="H62" i="5"/>
  <c r="D62" i="5"/>
  <c r="D57" i="5"/>
  <c r="E48" i="5"/>
  <c r="H48" i="5"/>
  <c r="E17" i="5"/>
  <c r="H17" i="5"/>
  <c r="E30" i="5"/>
  <c r="H30" i="5"/>
  <c r="H39" i="5"/>
  <c r="I39" i="5" s="1"/>
  <c r="D17" i="5"/>
  <c r="D30" i="5"/>
  <c r="D70" i="5"/>
  <c r="I62" i="5" l="1"/>
  <c r="I70" i="5"/>
  <c r="D43" i="5"/>
  <c r="D76" i="5" s="1"/>
  <c r="D68" i="5"/>
  <c r="D77" i="5" s="1"/>
  <c r="D78" i="5" s="1"/>
  <c r="I30" i="5"/>
  <c r="G68" i="5"/>
  <c r="G77" i="5" s="1"/>
  <c r="H68" i="5"/>
  <c r="F68" i="5"/>
  <c r="F77" i="5" s="1"/>
  <c r="I48" i="5"/>
  <c r="F43" i="5"/>
  <c r="G43" i="5"/>
  <c r="I17" i="5"/>
  <c r="H43" i="5"/>
  <c r="I68" i="5" l="1"/>
  <c r="D73" i="5"/>
  <c r="H77" i="5"/>
  <c r="I77" i="5" s="1"/>
  <c r="H76" i="5"/>
  <c r="H78" i="5" s="1"/>
  <c r="I43" i="5"/>
  <c r="H73" i="5"/>
  <c r="I73" i="5" l="1"/>
  <c r="I76" i="5"/>
  <c r="E39" i="5"/>
  <c r="E43" i="5" s="1"/>
  <c r="F76" i="5"/>
  <c r="F78" i="5" l="1"/>
  <c r="G76" i="5"/>
  <c r="G78" i="5" s="1"/>
  <c r="I78" i="5" s="1"/>
  <c r="E76" i="5"/>
  <c r="E78" i="5" s="1"/>
  <c r="E73" i="5"/>
  <c r="F73" i="5"/>
  <c r="G73" i="5" s="1"/>
</calcChain>
</file>

<file path=xl/sharedStrings.xml><?xml version="1.0" encoding="utf-8"?>
<sst xmlns="http://schemas.openxmlformats.org/spreadsheetml/2006/main" count="76" uniqueCount="76">
  <si>
    <t>(PESOS)</t>
  </si>
  <si>
    <t>Devengado</t>
  </si>
  <si>
    <t>Concepto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</si>
  <si>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</si>
  <si>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</si>
  <si>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</si>
  <si>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</si>
  <si>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</si>
  <si>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</si>
  <si>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</si>
  <si>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</si>
  <si>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</si>
  <si>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</si>
  <si>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</si>
  <si>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</si>
  <si>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</si>
  <si>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</si>
  <si>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</si>
  <si>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</si>
  <si>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</si>
  <si>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</si>
  <si>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</si>
  <si>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</si>
  <si>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</si>
  <si>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</si>
  <si>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</si>
  <si>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</si>
  <si>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</si>
  <si>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</si>
  <si>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</si>
  <si>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</si>
  <si>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</si>
  <si>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</si>
  <si>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</si>
  <si>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</si>
  <si>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</si>
  <si>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</si>
  <si>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</si>
  <si>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</si>
  <si>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</si>
  <si>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</si>
  <si>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</si>
  <si>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</si>
  <si>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</si>
  <si>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</si>
  <si>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</si>
  <si>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</si>
  <si>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</si>
  <si>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</si>
  <si>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</si>
  <si>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</si>
  <si>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</si>
  <si>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</si>
  <si>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</si>
  <si>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</si>
  <si>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</si>
  <si>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</si>
  <si>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</si>
  <si>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</si>
  <si>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</si>
  <si>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</si>
  <si>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</si>
  <si>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</si>
  <si>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</si>
  <si>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</si>
  <si>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</si>
  <si>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</si>
  <si>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</si>
  <si>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</si>
  <si>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</si>
  <si>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</si>
  <si>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</si>
  <si>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</si>
  <si>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>Diferencia</t>
  </si>
  <si>
    <t xml:space="preserve">Del 1 de enero al 31 de marzo de 2018 </t>
  </si>
  <si>
    <t xml:space="preserve">MUNICIPIO DE JUÁREZ, CHIHUAHUA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</si>
</sst>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1" applyNumberFormat="0" applyAlignment="0" applyProtection="0"/>
    <xf numFmtId="0" fontId="13" fillId="8" borderId="22" applyNumberFormat="0" applyAlignment="0" applyProtection="0"/>
    <xf numFmtId="0" fontId="14" fillId="8" borderId="21" applyNumberFormat="0" applyAlignment="0" applyProtection="0"/>
    <xf numFmtId="0" fontId="15" fillId="0" borderId="23" applyNumberFormat="0" applyFill="0" applyAlignment="0" applyProtection="0"/>
    <xf numFmtId="0" fontId="16" fillId="9" borderId="24" applyNumberFormat="0" applyAlignment="0" applyProtection="0"/>
    <xf numFmtId="0" fontId="17" fillId="0" borderId="0" applyNumberFormat="0" applyFill="0" applyBorder="0" applyAlignment="0" applyProtection="0"/>
    <xf numFmtId="0" fontId="4" fillId="10" borderId="2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justify"/>
    </xf>
    <xf numFmtId="165" fontId="3" fillId="0" borderId="0" xfId="0" applyNumberFormat="1" applyFont="1"/>
    <xf numFmtId="0" fontId="1" fillId="0" borderId="9" xfId="0" applyFont="1" applyBorder="1" applyAlignment="1">
      <alignment horizontal="justify"/>
    </xf>
    <xf numFmtId="164" fontId="3" fillId="0" borderId="0" xfId="1" applyFont="1"/>
    <xf numFmtId="165" fontId="3" fillId="0" borderId="0" xfId="1" applyNumberFormat="1" applyFont="1"/>
    <xf numFmtId="164" fontId="3" fillId="0" borderId="0" xfId="0" applyNumberFormat="1" applyFont="1"/>
    <xf numFmtId="3" fontId="1" fillId="0" borderId="0" xfId="0" applyNumberFormat="1" applyFont="1" applyAlignment="1">
      <alignment horizontal="right" wrapText="1"/>
    </xf>
    <xf numFmtId="0" fontId="1" fillId="0" borderId="6" xfId="0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horizontal="center"/>
    </xf>
    <xf numFmtId="165" fontId="1" fillId="0" borderId="10" xfId="1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" fillId="0" borderId="5" xfId="1" applyNumberFormat="1" applyFont="1" applyBorder="1" applyAlignment="1">
      <alignment horizontal="right"/>
    </xf>
    <xf numFmtId="165" fontId="1" fillId="0" borderId="7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1" fillId="2" borderId="5" xfId="1" applyNumberFormat="1" applyFont="1" applyFill="1" applyBorder="1" applyAlignment="1">
      <alignment horizontal="right"/>
    </xf>
    <xf numFmtId="3" fontId="1" fillId="2" borderId="7" xfId="1" applyNumberFormat="1" applyFont="1" applyFill="1" applyBorder="1" applyAlignment="1">
      <alignment horizontal="right"/>
    </xf>
    <xf numFmtId="3" fontId="1" fillId="2" borderId="0" xfId="1" applyNumberFormat="1" applyFont="1" applyFill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165" fontId="1" fillId="0" borderId="8" xfId="1" applyNumberFormat="1" applyFont="1" applyBorder="1" applyAlignment="1">
      <alignment horizontal="right"/>
    </xf>
    <xf numFmtId="165" fontId="1" fillId="0" borderId="11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3" fontId="2" fillId="0" borderId="7" xfId="1" applyNumberFormat="1" applyFont="1" applyBorder="1" applyAlignment="1">
      <alignment horizontal="right"/>
    </xf>
    <xf numFmtId="3" fontId="2" fillId="0" borderId="17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3" fontId="1" fillId="0" borderId="7" xfId="1" applyNumberFormat="1" applyFont="1" applyBorder="1" applyAlignment="1">
      <alignment horizontal="right" vertical="center"/>
    </xf>
    <xf numFmtId="3" fontId="1" fillId="0" borderId="17" xfId="1" applyNumberFormat="1" applyFont="1" applyBorder="1" applyAlignment="1">
      <alignment horizontal="right" vertical="center"/>
    </xf>
    <xf numFmtId="3" fontId="1" fillId="0" borderId="27" xfId="1" applyNumberFormat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3" borderId="8" xfId="0" applyFill="1" applyBorder="1"/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86"/>
  <sheetViews>
    <sheetView tabSelected="1" zoomScale="120" zoomScaleNormal="120" workbookViewId="0">
      <selection activeCell="A8" sqref="A8:C8"/>
    </sheetView>
  </sheetViews>
  <sheetFormatPr baseColWidth="10" defaultColWidth="9.109375" defaultRowHeight="9.75" customHeight="1" x14ac:dyDescent="0.25"/>
  <cols>
    <col min="1" max="1" width="4.5546875" style="1" customWidth="1"/>
    <col min="2" max="2" width="4.6640625" style="1" customWidth="1"/>
    <col min="3" max="3" width="61" style="1" bestFit="1" customWidth="1"/>
    <col min="4" max="4" width="15.88671875" style="1" customWidth="1"/>
    <col min="5" max="5" width="12.88671875" style="1" customWidth="1"/>
    <col min="6" max="6" width="15.109375" style="1" customWidth="1"/>
    <col min="7" max="7" width="16" style="1" customWidth="1"/>
    <col min="8" max="8" width="16.33203125" style="1" customWidth="1"/>
    <col min="9" max="9" width="14.6640625" style="1" customWidth="1"/>
    <col min="10" max="10" width="12.5546875" style="1" bestFit="1" customWidth="1"/>
    <col min="11" max="16384" width="9.109375" style="1"/>
  </cols>
  <sheetData>
    <row r="1" spans="1:9" ht="9.75" customHeight="1" x14ac:dyDescent="0.25">
      <c r="A1" s="85" t="s">
        <v>75</v>
      </c>
      <c r="B1" s="85"/>
      <c r="C1" s="85"/>
      <c r="D1" s="85"/>
      <c r="E1" s="85"/>
      <c r="F1" s="85"/>
      <c r="G1" s="85"/>
      <c r="H1" s="85"/>
      <c r="I1" s="85"/>
    </row>
    <row r="2" spans="1:9" ht="9.75" customHeight="1" x14ac:dyDescent="0.25">
      <c r="A2" s="85" t="s">
        <v>3</v>
      </c>
      <c r="B2" s="85"/>
      <c r="C2" s="85"/>
      <c r="D2" s="85"/>
      <c r="E2" s="85"/>
      <c r="F2" s="85"/>
      <c r="G2" s="85"/>
      <c r="H2" s="85"/>
      <c r="I2" s="85"/>
    </row>
    <row r="3" spans="1:9" ht="9.75" customHeight="1" x14ac:dyDescent="0.25">
      <c r="A3" s="85" t="s">
        <v>74</v>
      </c>
      <c r="B3" s="85"/>
      <c r="C3" s="85"/>
      <c r="D3" s="85"/>
      <c r="E3" s="85"/>
      <c r="F3" s="85"/>
      <c r="G3" s="85"/>
      <c r="H3" s="85"/>
      <c r="I3" s="85"/>
    </row>
    <row r="4" spans="1:9" ht="9.75" customHeight="1" thickBot="1" x14ac:dyDescent="0.3">
      <c r="A4" s="85" t="s">
        <v>0</v>
      </c>
      <c r="B4" s="85"/>
      <c r="C4" s="85"/>
      <c r="D4" s="85"/>
      <c r="E4" s="85"/>
      <c r="F4" s="85"/>
      <c r="G4" s="85"/>
      <c r="H4" s="85"/>
      <c r="I4" s="85"/>
    </row>
    <row r="5" spans="1:9" ht="9.75" customHeight="1" thickBot="1" x14ac:dyDescent="0.3">
      <c r="A5" s="86"/>
      <c r="B5" s="87"/>
      <c r="C5" s="77"/>
      <c r="D5" s="88" t="s">
        <v>4</v>
      </c>
      <c r="E5" s="89"/>
      <c r="F5" s="89"/>
      <c r="G5" s="89"/>
      <c r="H5" s="90"/>
      <c r="I5" s="79" t="s">
        <v>73</v>
      </c>
    </row>
    <row r="6" spans="1:9" ht="9.75" customHeight="1" x14ac:dyDescent="0.25">
      <c r="A6" s="92" t="s">
        <v>2</v>
      </c>
      <c r="B6" s="93"/>
      <c r="C6" s="94"/>
      <c r="D6" s="86" t="s">
        <v>72</v>
      </c>
      <c r="E6" s="75" t="s">
        <v>5</v>
      </c>
      <c r="F6" s="77" t="s">
        <v>6</v>
      </c>
      <c r="G6" s="79" t="s">
        <v>1</v>
      </c>
      <c r="H6" s="79" t="s">
        <v>7</v>
      </c>
      <c r="I6" s="91"/>
    </row>
    <row r="7" spans="1:9" ht="9.75" customHeight="1" thickBot="1" x14ac:dyDescent="0.3">
      <c r="A7" s="95"/>
      <c r="B7" s="96"/>
      <c r="C7" s="78"/>
      <c r="D7" s="95"/>
      <c r="E7" s="76"/>
      <c r="F7" s="78"/>
      <c r="G7" s="80"/>
      <c r="H7" s="80"/>
      <c r="I7" s="80"/>
    </row>
    <row r="8" spans="1:9" ht="9.75" customHeight="1" x14ac:dyDescent="0.25">
      <c r="A8" s="81"/>
      <c r="B8" s="82"/>
      <c r="C8" s="83"/>
      <c r="D8" s="18"/>
      <c r="E8" s="21"/>
      <c r="F8" s="22"/>
      <c r="G8" s="22"/>
      <c r="H8" s="23"/>
      <c r="I8" s="21"/>
    </row>
    <row r="9" spans="1:9" ht="9.75" customHeight="1" x14ac:dyDescent="0.25">
      <c r="A9" s="54" t="s">
        <v>8</v>
      </c>
      <c r="B9" s="55"/>
      <c r="C9" s="84"/>
      <c r="D9" s="26"/>
      <c r="E9" s="24"/>
      <c r="F9" s="25"/>
      <c r="G9" s="25"/>
      <c r="H9" s="26"/>
      <c r="I9" s="24"/>
    </row>
    <row r="10" spans="1:9" ht="9.75" customHeight="1" x14ac:dyDescent="0.25">
      <c r="A10" s="8"/>
      <c r="B10" s="59" t="s">
        <v>9</v>
      </c>
      <c r="C10" s="60"/>
      <c r="D10" s="15">
        <v>673256409</v>
      </c>
      <c r="E10" s="27"/>
      <c r="F10" s="28">
        <f>SUM(D10+E10)</f>
        <v>673256409</v>
      </c>
      <c r="G10" s="28">
        <f>F10</f>
        <v>673256409</v>
      </c>
      <c r="H10" s="15">
        <v>683790611.67999995</v>
      </c>
      <c r="I10" s="27">
        <f>H10-D10</f>
        <v>10534202.679999948</v>
      </c>
    </row>
    <row r="11" spans="1:9" ht="9.75" customHeight="1" x14ac:dyDescent="0.25">
      <c r="A11" s="8"/>
      <c r="B11" s="59" t="s">
        <v>10</v>
      </c>
      <c r="C11" s="60"/>
      <c r="D11" s="29">
        <v>0</v>
      </c>
      <c r="E11" s="27">
        <v>0</v>
      </c>
      <c r="F11" s="28">
        <f t="shared" ref="F11:F16" si="0">SUM(D11+E11)</f>
        <v>0</v>
      </c>
      <c r="G11" s="28">
        <f t="shared" ref="G11:G16" si="1">F11</f>
        <v>0</v>
      </c>
      <c r="H11" s="29">
        <v>0</v>
      </c>
      <c r="I11" s="27">
        <f t="shared" ref="I11:I41" si="2">H11-D11</f>
        <v>0</v>
      </c>
    </row>
    <row r="12" spans="1:9" ht="9.75" customHeight="1" x14ac:dyDescent="0.25">
      <c r="A12" s="8"/>
      <c r="B12" s="59" t="s">
        <v>11</v>
      </c>
      <c r="C12" s="60"/>
      <c r="D12" s="29">
        <v>0</v>
      </c>
      <c r="E12" s="27">
        <v>0</v>
      </c>
      <c r="F12" s="28">
        <f t="shared" si="0"/>
        <v>0</v>
      </c>
      <c r="G12" s="28">
        <f t="shared" si="1"/>
        <v>0</v>
      </c>
      <c r="H12" s="29">
        <v>0</v>
      </c>
      <c r="I12" s="27">
        <f t="shared" si="2"/>
        <v>0</v>
      </c>
    </row>
    <row r="13" spans="1:9" ht="9.75" customHeight="1" x14ac:dyDescent="0.25">
      <c r="A13" s="8"/>
      <c r="B13" s="59" t="s">
        <v>12</v>
      </c>
      <c r="C13" s="60"/>
      <c r="D13" s="15">
        <v>129328110</v>
      </c>
      <c r="E13" s="27"/>
      <c r="F13" s="28">
        <f>SUM(D13+E13)</f>
        <v>129328110</v>
      </c>
      <c r="G13" s="28">
        <f t="shared" si="1"/>
        <v>129328110</v>
      </c>
      <c r="H13" s="15">
        <v>118933477.01000001</v>
      </c>
      <c r="I13" s="27">
        <f t="shared" si="2"/>
        <v>-10394632.989999995</v>
      </c>
    </row>
    <row r="14" spans="1:9" ht="9.75" customHeight="1" x14ac:dyDescent="0.25">
      <c r="A14" s="8"/>
      <c r="B14" s="59" t="s">
        <v>13</v>
      </c>
      <c r="C14" s="60"/>
      <c r="D14" s="15">
        <v>12450051</v>
      </c>
      <c r="E14" s="27"/>
      <c r="F14" s="28">
        <f t="shared" si="0"/>
        <v>12450051</v>
      </c>
      <c r="G14" s="28">
        <f t="shared" si="1"/>
        <v>12450051</v>
      </c>
      <c r="H14" s="15">
        <v>20256851.75</v>
      </c>
      <c r="I14" s="27">
        <f>H14-D14</f>
        <v>7806800.75</v>
      </c>
    </row>
    <row r="15" spans="1:9" ht="9.75" customHeight="1" x14ac:dyDescent="0.25">
      <c r="A15" s="8"/>
      <c r="B15" s="59" t="s">
        <v>14</v>
      </c>
      <c r="C15" s="60"/>
      <c r="D15" s="15">
        <v>38882666</v>
      </c>
      <c r="E15" s="27"/>
      <c r="F15" s="28">
        <f t="shared" si="0"/>
        <v>38882666</v>
      </c>
      <c r="G15" s="28">
        <f t="shared" si="1"/>
        <v>38882666</v>
      </c>
      <c r="H15" s="15">
        <v>32795259.079999998</v>
      </c>
      <c r="I15" s="27">
        <f t="shared" si="2"/>
        <v>-6087406.9200000018</v>
      </c>
    </row>
    <row r="16" spans="1:9" ht="9.75" customHeight="1" x14ac:dyDescent="0.25">
      <c r="A16" s="8"/>
      <c r="B16" s="59" t="s">
        <v>15</v>
      </c>
      <c r="C16" s="60"/>
      <c r="D16" s="29">
        <v>0</v>
      </c>
      <c r="E16" s="27">
        <v>0</v>
      </c>
      <c r="F16" s="28">
        <f t="shared" si="0"/>
        <v>0</v>
      </c>
      <c r="G16" s="28">
        <f t="shared" si="1"/>
        <v>0</v>
      </c>
      <c r="H16" s="29">
        <v>0</v>
      </c>
      <c r="I16" s="27">
        <f t="shared" si="2"/>
        <v>0</v>
      </c>
    </row>
    <row r="17" spans="1:9" ht="9.75" customHeight="1" x14ac:dyDescent="0.25">
      <c r="A17" s="74"/>
      <c r="B17" s="59" t="s">
        <v>16</v>
      </c>
      <c r="C17" s="60"/>
      <c r="D17" s="72">
        <f>SUM(D19:D29)</f>
        <v>332841372</v>
      </c>
      <c r="E17" s="73">
        <f t="shared" ref="E17:H17" si="3">SUM(E19:E29)</f>
        <v>0</v>
      </c>
      <c r="F17" s="70">
        <f t="shared" si="3"/>
        <v>332841372</v>
      </c>
      <c r="G17" s="71">
        <f t="shared" ref="G17" si="4">SUM(G19:G29)</f>
        <v>332841372</v>
      </c>
      <c r="H17" s="72">
        <f t="shared" si="3"/>
        <v>258523527.77000001</v>
      </c>
      <c r="I17" s="27">
        <f t="shared" si="2"/>
        <v>-74317844.229999989</v>
      </c>
    </row>
    <row r="18" spans="1:9" ht="9.75" customHeight="1" x14ac:dyDescent="0.25">
      <c r="A18" s="74"/>
      <c r="B18" s="59" t="s">
        <v>17</v>
      </c>
      <c r="C18" s="60"/>
      <c r="D18" s="72"/>
      <c r="E18" s="73"/>
      <c r="F18" s="70"/>
      <c r="G18" s="71"/>
      <c r="H18" s="72"/>
      <c r="I18" s="27">
        <f t="shared" si="2"/>
        <v>0</v>
      </c>
    </row>
    <row r="19" spans="1:9" ht="9.75" customHeight="1" x14ac:dyDescent="0.25">
      <c r="A19" s="8"/>
      <c r="B19" s="3"/>
      <c r="C19" s="4" t="s">
        <v>18</v>
      </c>
      <c r="D19" s="44">
        <v>196000234</v>
      </c>
      <c r="E19" s="27"/>
      <c r="F19" s="28">
        <f t="shared" ref="F19:F41" si="5">SUM(D19+E19)</f>
        <v>196000234</v>
      </c>
      <c r="G19" s="28">
        <f t="shared" ref="G19:G29" si="6">F19</f>
        <v>196000234</v>
      </c>
      <c r="H19" s="15">
        <v>135337627.09</v>
      </c>
      <c r="I19" s="27">
        <f t="shared" si="2"/>
        <v>-60662606.909999996</v>
      </c>
    </row>
    <row r="20" spans="1:9" ht="9.75" customHeight="1" x14ac:dyDescent="0.25">
      <c r="A20" s="8"/>
      <c r="B20" s="3"/>
      <c r="C20" s="4" t="s">
        <v>19</v>
      </c>
      <c r="D20" s="45">
        <v>44094603</v>
      </c>
      <c r="E20" s="27"/>
      <c r="F20" s="28">
        <f t="shared" si="5"/>
        <v>44094603</v>
      </c>
      <c r="G20" s="28">
        <f t="shared" si="6"/>
        <v>44094603</v>
      </c>
      <c r="H20" s="15">
        <v>44866806.420000002</v>
      </c>
      <c r="I20" s="27">
        <f t="shared" si="2"/>
        <v>772203.42000000179</v>
      </c>
    </row>
    <row r="21" spans="1:9" ht="9.75" customHeight="1" x14ac:dyDescent="0.25">
      <c r="A21" s="8"/>
      <c r="B21" s="3"/>
      <c r="C21" s="4" t="s">
        <v>20</v>
      </c>
      <c r="D21" s="46">
        <v>10393040</v>
      </c>
      <c r="E21" s="27"/>
      <c r="F21" s="28">
        <f t="shared" si="5"/>
        <v>10393040</v>
      </c>
      <c r="G21" s="28">
        <f t="shared" si="6"/>
        <v>10393040</v>
      </c>
      <c r="H21" s="15">
        <v>6682381.96</v>
      </c>
      <c r="I21" s="27">
        <f t="shared" si="2"/>
        <v>-3710658.04</v>
      </c>
    </row>
    <row r="22" spans="1:9" ht="9.75" customHeight="1" x14ac:dyDescent="0.25">
      <c r="A22" s="8"/>
      <c r="B22" s="3"/>
      <c r="C22" s="4" t="s">
        <v>21</v>
      </c>
      <c r="D22" s="29">
        <v>0</v>
      </c>
      <c r="E22" s="27">
        <v>0</v>
      </c>
      <c r="F22" s="28">
        <f t="shared" si="5"/>
        <v>0</v>
      </c>
      <c r="G22" s="28">
        <f t="shared" si="6"/>
        <v>0</v>
      </c>
      <c r="H22" s="29">
        <v>0</v>
      </c>
      <c r="I22" s="27">
        <f t="shared" si="2"/>
        <v>0</v>
      </c>
    </row>
    <row r="23" spans="1:9" ht="9.75" customHeight="1" x14ac:dyDescent="0.25">
      <c r="A23" s="8"/>
      <c r="B23" s="3"/>
      <c r="C23" s="4" t="s">
        <v>22</v>
      </c>
      <c r="D23" s="29">
        <v>0</v>
      </c>
      <c r="E23" s="27">
        <v>0</v>
      </c>
      <c r="F23" s="28">
        <f t="shared" si="5"/>
        <v>0</v>
      </c>
      <c r="G23" s="28">
        <f t="shared" si="6"/>
        <v>0</v>
      </c>
      <c r="H23" s="29">
        <v>0</v>
      </c>
      <c r="I23" s="27">
        <f t="shared" si="2"/>
        <v>0</v>
      </c>
    </row>
    <row r="24" spans="1:9" ht="9.75" customHeight="1" x14ac:dyDescent="0.25">
      <c r="A24" s="8"/>
      <c r="B24" s="3"/>
      <c r="C24" s="4" t="s">
        <v>23</v>
      </c>
      <c r="D24" s="47">
        <v>5613470</v>
      </c>
      <c r="E24" s="27"/>
      <c r="F24" s="28">
        <f t="shared" si="5"/>
        <v>5613470</v>
      </c>
      <c r="G24" s="28">
        <f t="shared" si="6"/>
        <v>5613470</v>
      </c>
      <c r="H24" s="15">
        <v>4755058.68</v>
      </c>
      <c r="I24" s="27">
        <f t="shared" si="2"/>
        <v>-858411.3200000003</v>
      </c>
    </row>
    <row r="25" spans="1:9" ht="9.75" customHeight="1" x14ac:dyDescent="0.25">
      <c r="A25" s="8"/>
      <c r="B25" s="3"/>
      <c r="C25" s="4" t="s">
        <v>24</v>
      </c>
      <c r="D25" s="48">
        <v>37140832</v>
      </c>
      <c r="E25" s="27"/>
      <c r="F25" s="28">
        <f t="shared" si="5"/>
        <v>37140832</v>
      </c>
      <c r="G25" s="28">
        <f t="shared" si="6"/>
        <v>37140832</v>
      </c>
      <c r="H25" s="15">
        <v>36423224</v>
      </c>
      <c r="I25" s="27">
        <f t="shared" si="2"/>
        <v>-717608</v>
      </c>
    </row>
    <row r="26" spans="1:9" ht="9.75" customHeight="1" x14ac:dyDescent="0.25">
      <c r="A26" s="8"/>
      <c r="B26" s="3"/>
      <c r="C26" s="4" t="s">
        <v>25</v>
      </c>
      <c r="D26" s="29">
        <v>0</v>
      </c>
      <c r="E26" s="27">
        <v>0</v>
      </c>
      <c r="F26" s="28">
        <f t="shared" si="5"/>
        <v>0</v>
      </c>
      <c r="G26" s="28">
        <f t="shared" si="6"/>
        <v>0</v>
      </c>
      <c r="H26" s="29">
        <v>0</v>
      </c>
      <c r="I26" s="27">
        <f t="shared" si="2"/>
        <v>0</v>
      </c>
    </row>
    <row r="27" spans="1:9" ht="9.75" customHeight="1" x14ac:dyDescent="0.25">
      <c r="A27" s="8"/>
      <c r="B27" s="3"/>
      <c r="C27" s="4" t="s">
        <v>26</v>
      </c>
      <c r="D27" s="29">
        <v>17442814</v>
      </c>
      <c r="E27" s="27"/>
      <c r="F27" s="28">
        <f t="shared" si="5"/>
        <v>17442814</v>
      </c>
      <c r="G27" s="28">
        <f t="shared" si="6"/>
        <v>17442814</v>
      </c>
      <c r="H27" s="29">
        <v>14961062.619999999</v>
      </c>
      <c r="I27" s="27">
        <f t="shared" si="2"/>
        <v>-2481751.3800000008</v>
      </c>
    </row>
    <row r="28" spans="1:9" ht="9.75" customHeight="1" x14ac:dyDescent="0.25">
      <c r="A28" s="8"/>
      <c r="B28" s="3"/>
      <c r="C28" s="4" t="s">
        <v>27</v>
      </c>
      <c r="D28" s="49">
        <v>22156379</v>
      </c>
      <c r="E28" s="27"/>
      <c r="F28" s="28">
        <f t="shared" si="5"/>
        <v>22156379</v>
      </c>
      <c r="G28" s="28">
        <f t="shared" si="6"/>
        <v>22156379</v>
      </c>
      <c r="H28" s="15">
        <v>15497367</v>
      </c>
      <c r="I28" s="27">
        <f t="shared" si="2"/>
        <v>-6659012</v>
      </c>
    </row>
    <row r="29" spans="1:9" ht="9.75" customHeight="1" x14ac:dyDescent="0.25">
      <c r="A29" s="8"/>
      <c r="B29" s="3"/>
      <c r="C29" s="4" t="s">
        <v>28</v>
      </c>
      <c r="D29" s="29">
        <v>0</v>
      </c>
      <c r="E29" s="27">
        <v>0</v>
      </c>
      <c r="F29" s="28">
        <f t="shared" si="5"/>
        <v>0</v>
      </c>
      <c r="G29" s="28">
        <f t="shared" si="6"/>
        <v>0</v>
      </c>
      <c r="H29" s="30">
        <v>0</v>
      </c>
      <c r="I29" s="27">
        <f t="shared" si="2"/>
        <v>0</v>
      </c>
    </row>
    <row r="30" spans="1:9" ht="9.75" customHeight="1" x14ac:dyDescent="0.25">
      <c r="A30" s="8"/>
      <c r="B30" s="59" t="s">
        <v>29</v>
      </c>
      <c r="C30" s="60"/>
      <c r="D30" s="29">
        <f>SUM(D31:D35)</f>
        <v>5543623</v>
      </c>
      <c r="E30" s="27">
        <f t="shared" ref="E30:H30" si="7">SUM(E31:E35)</f>
        <v>0</v>
      </c>
      <c r="F30" s="28">
        <f>SUM(F31:F35)</f>
        <v>5543623</v>
      </c>
      <c r="G30" s="28">
        <f t="shared" ref="G30" si="8">SUM(G31:G35)</f>
        <v>5543623</v>
      </c>
      <c r="H30" s="29">
        <f t="shared" si="7"/>
        <v>5517462.4800000004</v>
      </c>
      <c r="I30" s="27">
        <f t="shared" si="2"/>
        <v>-26160.519999999553</v>
      </c>
    </row>
    <row r="31" spans="1:9" ht="9.75" customHeight="1" x14ac:dyDescent="0.25">
      <c r="A31" s="8"/>
      <c r="B31" s="3"/>
      <c r="C31" s="4" t="s">
        <v>30</v>
      </c>
      <c r="D31" s="50">
        <v>20860</v>
      </c>
      <c r="E31" s="27"/>
      <c r="F31" s="28">
        <f t="shared" si="5"/>
        <v>20860</v>
      </c>
      <c r="G31" s="28">
        <f>F31</f>
        <v>20860</v>
      </c>
      <c r="H31" s="15">
        <v>34002.080000000002</v>
      </c>
      <c r="I31" s="27">
        <f t="shared" si="2"/>
        <v>13142.080000000002</v>
      </c>
    </row>
    <row r="32" spans="1:9" ht="9.75" customHeight="1" x14ac:dyDescent="0.25">
      <c r="A32" s="8"/>
      <c r="B32" s="3"/>
      <c r="C32" s="4" t="s">
        <v>31</v>
      </c>
      <c r="D32" s="29">
        <v>0</v>
      </c>
      <c r="E32" s="27">
        <v>0</v>
      </c>
      <c r="F32" s="28">
        <f t="shared" si="5"/>
        <v>0</v>
      </c>
      <c r="G32" s="28">
        <f t="shared" ref="G32:G36" si="9">F32</f>
        <v>0</v>
      </c>
      <c r="H32" s="30">
        <v>0</v>
      </c>
      <c r="I32" s="27">
        <f t="shared" si="2"/>
        <v>0</v>
      </c>
    </row>
    <row r="33" spans="1:9" ht="9.75" customHeight="1" x14ac:dyDescent="0.25">
      <c r="A33" s="8"/>
      <c r="B33" s="3"/>
      <c r="C33" s="4" t="s">
        <v>32</v>
      </c>
      <c r="D33" s="51">
        <v>5522763</v>
      </c>
      <c r="E33" s="27"/>
      <c r="F33" s="28">
        <f t="shared" si="5"/>
        <v>5522763</v>
      </c>
      <c r="G33" s="28">
        <f t="shared" si="9"/>
        <v>5522763</v>
      </c>
      <c r="H33" s="15">
        <v>5483460.4000000004</v>
      </c>
      <c r="I33" s="27">
        <f>H33-D33</f>
        <v>-39302.599999999627</v>
      </c>
    </row>
    <row r="34" spans="1:9" ht="9.75" customHeight="1" x14ac:dyDescent="0.25">
      <c r="A34" s="8"/>
      <c r="B34" s="3"/>
      <c r="C34" s="4" t="s">
        <v>33</v>
      </c>
      <c r="D34" s="29">
        <v>0</v>
      </c>
      <c r="E34" s="27">
        <v>0</v>
      </c>
      <c r="F34" s="28">
        <f t="shared" si="5"/>
        <v>0</v>
      </c>
      <c r="G34" s="28">
        <f t="shared" si="9"/>
        <v>0</v>
      </c>
      <c r="H34" s="29">
        <v>0</v>
      </c>
      <c r="I34" s="27">
        <f t="shared" si="2"/>
        <v>0</v>
      </c>
    </row>
    <row r="35" spans="1:9" ht="9.75" customHeight="1" x14ac:dyDescent="0.25">
      <c r="A35" s="8"/>
      <c r="B35" s="3"/>
      <c r="C35" s="4" t="s">
        <v>34</v>
      </c>
      <c r="D35" s="29">
        <v>0</v>
      </c>
      <c r="E35" s="27">
        <v>0</v>
      </c>
      <c r="F35" s="28">
        <f t="shared" si="5"/>
        <v>0</v>
      </c>
      <c r="G35" s="28">
        <f t="shared" si="9"/>
        <v>0</v>
      </c>
      <c r="H35" s="29">
        <v>0</v>
      </c>
      <c r="I35" s="27">
        <f t="shared" si="2"/>
        <v>0</v>
      </c>
    </row>
    <row r="36" spans="1:9" s="17" customFormat="1" ht="9.75" customHeight="1" x14ac:dyDescent="0.25">
      <c r="A36" s="16"/>
      <c r="B36" s="68" t="s">
        <v>35</v>
      </c>
      <c r="C36" s="69"/>
      <c r="D36" s="33">
        <v>0</v>
      </c>
      <c r="E36" s="31">
        <v>0</v>
      </c>
      <c r="F36" s="32">
        <f t="shared" si="5"/>
        <v>0</v>
      </c>
      <c r="G36" s="32">
        <f t="shared" si="9"/>
        <v>0</v>
      </c>
      <c r="H36" s="33">
        <v>0</v>
      </c>
      <c r="I36" s="31">
        <f t="shared" si="2"/>
        <v>0</v>
      </c>
    </row>
    <row r="37" spans="1:9" ht="9.75" customHeight="1" x14ac:dyDescent="0.25">
      <c r="A37" s="8"/>
      <c r="B37" s="59" t="s">
        <v>36</v>
      </c>
      <c r="C37" s="60"/>
      <c r="D37" s="29">
        <v>0</v>
      </c>
      <c r="E37" s="27">
        <v>0</v>
      </c>
      <c r="F37" s="28">
        <f>SUM(F38)</f>
        <v>0</v>
      </c>
      <c r="G37" s="28">
        <f>SUM(G38)</f>
        <v>0</v>
      </c>
      <c r="H37" s="29">
        <v>0</v>
      </c>
      <c r="I37" s="27">
        <f t="shared" si="2"/>
        <v>0</v>
      </c>
    </row>
    <row r="38" spans="1:9" ht="9.75" customHeight="1" x14ac:dyDescent="0.25">
      <c r="A38" s="8"/>
      <c r="B38" s="3"/>
      <c r="C38" s="4" t="s">
        <v>37</v>
      </c>
      <c r="D38" s="29">
        <v>0</v>
      </c>
      <c r="E38" s="27">
        <v>0</v>
      </c>
      <c r="F38" s="28">
        <f t="shared" si="5"/>
        <v>0</v>
      </c>
      <c r="G38" s="28">
        <f>F38</f>
        <v>0</v>
      </c>
      <c r="H38" s="29">
        <v>0</v>
      </c>
      <c r="I38" s="27">
        <f t="shared" si="2"/>
        <v>0</v>
      </c>
    </row>
    <row r="39" spans="1:9" ht="9.75" customHeight="1" x14ac:dyDescent="0.25">
      <c r="A39" s="8"/>
      <c r="B39" s="59" t="s">
        <v>38</v>
      </c>
      <c r="C39" s="60"/>
      <c r="D39" s="29">
        <f>SUM(D40:D41)</f>
        <v>56597137</v>
      </c>
      <c r="E39" s="27">
        <f t="shared" ref="E39:H39" si="10">SUM(E40:E41)</f>
        <v>0</v>
      </c>
      <c r="F39" s="28">
        <f t="shared" si="10"/>
        <v>56597137</v>
      </c>
      <c r="G39" s="28">
        <f t="shared" ref="G39" si="11">SUM(G40:G41)</f>
        <v>56597137</v>
      </c>
      <c r="H39" s="29">
        <f t="shared" si="10"/>
        <v>55126601.329999998</v>
      </c>
      <c r="I39" s="27">
        <f t="shared" si="2"/>
        <v>-1470535.6700000018</v>
      </c>
    </row>
    <row r="40" spans="1:9" ht="9.75" customHeight="1" x14ac:dyDescent="0.25">
      <c r="A40" s="8"/>
      <c r="B40" s="3"/>
      <c r="C40" s="4" t="s">
        <v>39</v>
      </c>
      <c r="D40" s="29">
        <v>0</v>
      </c>
      <c r="E40" s="27">
        <v>0</v>
      </c>
      <c r="F40" s="28">
        <f t="shared" si="5"/>
        <v>0</v>
      </c>
      <c r="G40" s="28">
        <f>F40</f>
        <v>0</v>
      </c>
      <c r="H40" s="29">
        <f>G40</f>
        <v>0</v>
      </c>
      <c r="I40" s="27">
        <f t="shared" si="2"/>
        <v>0</v>
      </c>
    </row>
    <row r="41" spans="1:9" ht="9.75" customHeight="1" x14ac:dyDescent="0.25">
      <c r="A41" s="8"/>
      <c r="B41" s="3"/>
      <c r="C41" s="4" t="s">
        <v>40</v>
      </c>
      <c r="D41" s="15">
        <v>56597137</v>
      </c>
      <c r="E41" s="27">
        <v>0</v>
      </c>
      <c r="F41" s="28">
        <f t="shared" si="5"/>
        <v>56597137</v>
      </c>
      <c r="G41" s="28">
        <f>F41</f>
        <v>56597137</v>
      </c>
      <c r="H41" s="15">
        <v>55126601.329999998</v>
      </c>
      <c r="I41" s="27">
        <f t="shared" si="2"/>
        <v>-1470535.6700000018</v>
      </c>
    </row>
    <row r="42" spans="1:9" ht="9.75" customHeight="1" x14ac:dyDescent="0.25">
      <c r="A42" s="9"/>
      <c r="B42" s="6"/>
      <c r="C42" s="7"/>
      <c r="D42" s="29"/>
      <c r="E42" s="27"/>
      <c r="F42" s="28"/>
      <c r="G42" s="28"/>
      <c r="H42" s="29"/>
      <c r="I42" s="27"/>
    </row>
    <row r="43" spans="1:9" ht="9.75" customHeight="1" x14ac:dyDescent="0.25">
      <c r="A43" s="54" t="s">
        <v>41</v>
      </c>
      <c r="B43" s="55"/>
      <c r="C43" s="56"/>
      <c r="D43" s="66">
        <f>SUM(D10+D11+D12+D13+D14+D15+D16+D17+D30+D36+D37+D39)</f>
        <v>1248899368</v>
      </c>
      <c r="E43" s="67">
        <f t="shared" ref="E43:H43" si="12">SUM(E10+E11+E12+E13+E14+E15+E16+E17+E30+E36+E37+E39)</f>
        <v>0</v>
      </c>
      <c r="F43" s="64">
        <f t="shared" si="12"/>
        <v>1248899368</v>
      </c>
      <c r="G43" s="65">
        <f t="shared" si="12"/>
        <v>1248899368</v>
      </c>
      <c r="H43" s="66">
        <f t="shared" si="12"/>
        <v>1174943791.0999999</v>
      </c>
      <c r="I43" s="67">
        <f>H43-D43</f>
        <v>-73955576.900000095</v>
      </c>
    </row>
    <row r="44" spans="1:9" ht="9.75" customHeight="1" x14ac:dyDescent="0.25">
      <c r="A44" s="54" t="s">
        <v>42</v>
      </c>
      <c r="B44" s="55"/>
      <c r="C44" s="56"/>
      <c r="D44" s="66"/>
      <c r="E44" s="67"/>
      <c r="F44" s="64"/>
      <c r="G44" s="65"/>
      <c r="H44" s="66"/>
      <c r="I44" s="67"/>
    </row>
    <row r="45" spans="1:9" ht="9.75" customHeight="1" x14ac:dyDescent="0.25">
      <c r="A45" s="54" t="s">
        <v>43</v>
      </c>
      <c r="B45" s="55"/>
      <c r="C45" s="56"/>
      <c r="D45" s="36"/>
      <c r="E45" s="34"/>
      <c r="F45" s="35"/>
      <c r="G45" s="35"/>
      <c r="H45" s="36"/>
      <c r="I45" s="34"/>
    </row>
    <row r="46" spans="1:9" ht="9.75" customHeight="1" x14ac:dyDescent="0.25">
      <c r="A46" s="9"/>
      <c r="B46" s="6"/>
      <c r="C46" s="7"/>
      <c r="D46" s="29"/>
      <c r="E46" s="27"/>
      <c r="F46" s="28"/>
      <c r="G46" s="28"/>
      <c r="H46" s="29"/>
      <c r="I46" s="27"/>
    </row>
    <row r="47" spans="1:9" ht="9.75" customHeight="1" x14ac:dyDescent="0.25">
      <c r="A47" s="54" t="s">
        <v>44</v>
      </c>
      <c r="B47" s="55"/>
      <c r="C47" s="56"/>
      <c r="D47" s="29"/>
      <c r="E47" s="27"/>
      <c r="F47" s="28"/>
      <c r="G47" s="28"/>
      <c r="H47" s="29"/>
      <c r="I47" s="27"/>
    </row>
    <row r="48" spans="1:9" ht="9.75" customHeight="1" x14ac:dyDescent="0.25">
      <c r="A48" s="8"/>
      <c r="B48" s="59" t="s">
        <v>45</v>
      </c>
      <c r="C48" s="60"/>
      <c r="D48" s="29">
        <f>SUM(D49:D56)</f>
        <v>195298866</v>
      </c>
      <c r="E48" s="27">
        <f t="shared" ref="E48:H48" si="13">SUM(E49:E56)</f>
        <v>0</v>
      </c>
      <c r="F48" s="28">
        <f>SUM(F49:F56)</f>
        <v>195298866</v>
      </c>
      <c r="G48" s="28">
        <f>SUM(G49:G56)</f>
        <v>195298866</v>
      </c>
      <c r="H48" s="29">
        <f t="shared" si="13"/>
        <v>189032324.39999998</v>
      </c>
      <c r="I48" s="27">
        <f t="shared" ref="I48:I68" si="14">H48-D48</f>
        <v>-6266541.6000000238</v>
      </c>
    </row>
    <row r="49" spans="1:9" ht="9.75" customHeight="1" x14ac:dyDescent="0.25">
      <c r="A49" s="8"/>
      <c r="B49" s="3"/>
      <c r="C49" s="4" t="s">
        <v>46</v>
      </c>
      <c r="D49" s="29">
        <v>0</v>
      </c>
      <c r="E49" s="27">
        <v>0</v>
      </c>
      <c r="F49" s="28">
        <f t="shared" ref="F49:F66" si="15">SUM(D49+E49)</f>
        <v>0</v>
      </c>
      <c r="G49" s="28">
        <f t="shared" ref="G49:H66" si="16">F49</f>
        <v>0</v>
      </c>
      <c r="H49" s="29">
        <v>0</v>
      </c>
      <c r="I49" s="27">
        <f t="shared" si="14"/>
        <v>0</v>
      </c>
    </row>
    <row r="50" spans="1:9" ht="9.75" customHeight="1" x14ac:dyDescent="0.25">
      <c r="A50" s="8"/>
      <c r="B50" s="3"/>
      <c r="C50" s="4" t="s">
        <v>47</v>
      </c>
      <c r="D50" s="29">
        <v>0</v>
      </c>
      <c r="E50" s="27">
        <v>0</v>
      </c>
      <c r="F50" s="28">
        <f t="shared" si="15"/>
        <v>0</v>
      </c>
      <c r="G50" s="28">
        <f t="shared" si="16"/>
        <v>0</v>
      </c>
      <c r="H50" s="29">
        <v>0</v>
      </c>
      <c r="I50" s="27">
        <f t="shared" si="14"/>
        <v>0</v>
      </c>
    </row>
    <row r="51" spans="1:9" ht="9.75" customHeight="1" x14ac:dyDescent="0.25">
      <c r="A51" s="8"/>
      <c r="B51" s="3"/>
      <c r="C51" s="4" t="s">
        <v>48</v>
      </c>
      <c r="D51" s="15">
        <v>50052200</v>
      </c>
      <c r="E51" s="27">
        <v>0</v>
      </c>
      <c r="F51" s="28">
        <f t="shared" si="15"/>
        <v>50052200</v>
      </c>
      <c r="G51" s="28">
        <f t="shared" si="16"/>
        <v>50052200</v>
      </c>
      <c r="H51" s="15">
        <v>42655872.799999997</v>
      </c>
      <c r="I51" s="27">
        <f t="shared" si="14"/>
        <v>-7396327.200000003</v>
      </c>
    </row>
    <row r="52" spans="1:9" ht="9.75" customHeight="1" x14ac:dyDescent="0.25">
      <c r="A52" s="8"/>
      <c r="B52" s="3"/>
      <c r="C52" s="5" t="s">
        <v>49</v>
      </c>
      <c r="D52" s="15">
        <v>145246666</v>
      </c>
      <c r="E52" s="27">
        <v>0</v>
      </c>
      <c r="F52" s="28">
        <f t="shared" si="15"/>
        <v>145246666</v>
      </c>
      <c r="G52" s="28">
        <f t="shared" si="16"/>
        <v>145246666</v>
      </c>
      <c r="H52" s="15">
        <v>146376451.59999999</v>
      </c>
      <c r="I52" s="27">
        <f t="shared" si="14"/>
        <v>1129785.599999994</v>
      </c>
    </row>
    <row r="53" spans="1:9" ht="9.75" customHeight="1" x14ac:dyDescent="0.25">
      <c r="A53" s="8"/>
      <c r="B53" s="3"/>
      <c r="C53" s="4" t="s">
        <v>50</v>
      </c>
      <c r="D53" s="29">
        <v>0</v>
      </c>
      <c r="E53" s="27">
        <v>0</v>
      </c>
      <c r="F53" s="28">
        <f t="shared" si="15"/>
        <v>0</v>
      </c>
      <c r="G53" s="28">
        <f t="shared" si="16"/>
        <v>0</v>
      </c>
      <c r="H53" s="29">
        <v>0</v>
      </c>
      <c r="I53" s="27">
        <f t="shared" si="14"/>
        <v>0</v>
      </c>
    </row>
    <row r="54" spans="1:9" ht="9.75" customHeight="1" x14ac:dyDescent="0.25">
      <c r="A54" s="8"/>
      <c r="B54" s="3"/>
      <c r="C54" s="4" t="s">
        <v>51</v>
      </c>
      <c r="D54" s="29">
        <v>0</v>
      </c>
      <c r="E54" s="27">
        <v>0</v>
      </c>
      <c r="F54" s="28">
        <f t="shared" si="15"/>
        <v>0</v>
      </c>
      <c r="G54" s="28">
        <f t="shared" si="16"/>
        <v>0</v>
      </c>
      <c r="H54" s="29">
        <v>0</v>
      </c>
      <c r="I54" s="27">
        <f t="shared" si="14"/>
        <v>0</v>
      </c>
    </row>
    <row r="55" spans="1:9" ht="9.75" customHeight="1" x14ac:dyDescent="0.25">
      <c r="A55" s="8"/>
      <c r="B55" s="3"/>
      <c r="C55" s="5" t="s">
        <v>52</v>
      </c>
      <c r="D55" s="29">
        <v>0</v>
      </c>
      <c r="E55" s="27">
        <v>0</v>
      </c>
      <c r="F55" s="28">
        <f t="shared" si="15"/>
        <v>0</v>
      </c>
      <c r="G55" s="28">
        <f t="shared" si="16"/>
        <v>0</v>
      </c>
      <c r="H55" s="29">
        <v>0</v>
      </c>
      <c r="I55" s="27">
        <f t="shared" si="14"/>
        <v>0</v>
      </c>
    </row>
    <row r="56" spans="1:9" ht="9.75" customHeight="1" x14ac:dyDescent="0.25">
      <c r="A56" s="8"/>
      <c r="B56" s="3"/>
      <c r="C56" s="2" t="s">
        <v>53</v>
      </c>
      <c r="D56" s="29">
        <v>0</v>
      </c>
      <c r="E56" s="27">
        <v>0</v>
      </c>
      <c r="F56" s="28">
        <f t="shared" si="15"/>
        <v>0</v>
      </c>
      <c r="G56" s="28">
        <f t="shared" si="16"/>
        <v>0</v>
      </c>
      <c r="H56" s="29">
        <v>0</v>
      </c>
      <c r="I56" s="27">
        <f t="shared" si="14"/>
        <v>0</v>
      </c>
    </row>
    <row r="57" spans="1:9" s="17" customFormat="1" ht="9.75" customHeight="1" x14ac:dyDescent="0.25">
      <c r="A57" s="16"/>
      <c r="B57" s="68" t="s">
        <v>54</v>
      </c>
      <c r="C57" s="69"/>
      <c r="D57" s="33">
        <f>SUM(D58:D61)</f>
        <v>0</v>
      </c>
      <c r="E57" s="31">
        <f>SUM(E58:E61)</f>
        <v>0</v>
      </c>
      <c r="F57" s="32">
        <f t="shared" ref="F57:H57" si="17">SUM(F58:F61)</f>
        <v>0</v>
      </c>
      <c r="G57" s="32">
        <f t="shared" si="17"/>
        <v>0</v>
      </c>
      <c r="H57" s="33">
        <f t="shared" si="17"/>
        <v>0</v>
      </c>
      <c r="I57" s="31">
        <f t="shared" si="14"/>
        <v>0</v>
      </c>
    </row>
    <row r="58" spans="1:9" ht="9.75" customHeight="1" x14ac:dyDescent="0.25">
      <c r="A58" s="8"/>
      <c r="B58" s="3"/>
      <c r="C58" s="4" t="s">
        <v>55</v>
      </c>
      <c r="D58" s="29">
        <v>0</v>
      </c>
      <c r="E58" s="27">
        <v>0</v>
      </c>
      <c r="F58" s="28">
        <f t="shared" si="15"/>
        <v>0</v>
      </c>
      <c r="G58" s="28">
        <f t="shared" si="16"/>
        <v>0</v>
      </c>
      <c r="H58" s="29">
        <v>0</v>
      </c>
      <c r="I58" s="27">
        <f t="shared" si="14"/>
        <v>0</v>
      </c>
    </row>
    <row r="59" spans="1:9" ht="9.75" customHeight="1" x14ac:dyDescent="0.25">
      <c r="A59" s="8"/>
      <c r="B59" s="3"/>
      <c r="C59" s="4" t="s">
        <v>56</v>
      </c>
      <c r="D59" s="29">
        <v>0</v>
      </c>
      <c r="E59" s="27">
        <v>0</v>
      </c>
      <c r="F59" s="28">
        <f t="shared" si="15"/>
        <v>0</v>
      </c>
      <c r="G59" s="28">
        <f t="shared" si="16"/>
        <v>0</v>
      </c>
      <c r="H59" s="29">
        <v>0</v>
      </c>
      <c r="I59" s="27">
        <f t="shared" si="14"/>
        <v>0</v>
      </c>
    </row>
    <row r="60" spans="1:9" ht="9.75" customHeight="1" x14ac:dyDescent="0.25">
      <c r="A60" s="8"/>
      <c r="B60" s="3"/>
      <c r="C60" s="4" t="s">
        <v>57</v>
      </c>
      <c r="D60" s="29">
        <v>0</v>
      </c>
      <c r="E60" s="27">
        <v>0</v>
      </c>
      <c r="F60" s="28">
        <f t="shared" si="15"/>
        <v>0</v>
      </c>
      <c r="G60" s="28">
        <f t="shared" si="16"/>
        <v>0</v>
      </c>
      <c r="H60" s="29">
        <v>0</v>
      </c>
      <c r="I60" s="27">
        <f t="shared" si="14"/>
        <v>0</v>
      </c>
    </row>
    <row r="61" spans="1:9" ht="9.75" customHeight="1" x14ac:dyDescent="0.25">
      <c r="A61" s="8"/>
      <c r="B61" s="3"/>
      <c r="C61" s="4" t="s">
        <v>58</v>
      </c>
      <c r="D61" s="29">
        <v>0</v>
      </c>
      <c r="E61" s="20">
        <v>0</v>
      </c>
      <c r="F61" s="28">
        <f t="shared" si="15"/>
        <v>0</v>
      </c>
      <c r="G61" s="28">
        <f t="shared" si="16"/>
        <v>0</v>
      </c>
      <c r="H61" s="29">
        <f t="shared" si="16"/>
        <v>0</v>
      </c>
      <c r="I61" s="27">
        <f t="shared" si="14"/>
        <v>0</v>
      </c>
    </row>
    <row r="62" spans="1:9" s="17" customFormat="1" ht="9.75" customHeight="1" x14ac:dyDescent="0.25">
      <c r="A62" s="16"/>
      <c r="B62" s="68" t="s">
        <v>59</v>
      </c>
      <c r="C62" s="69"/>
      <c r="D62" s="33">
        <f>SUM(D63:D64)</f>
        <v>0</v>
      </c>
      <c r="E62" s="31">
        <f t="shared" ref="E62:H62" si="18">SUM(E63:E64)</f>
        <v>0</v>
      </c>
      <c r="F62" s="32">
        <f>SUM(F63:F64)</f>
        <v>0</v>
      </c>
      <c r="G62" s="32">
        <f t="shared" si="18"/>
        <v>0</v>
      </c>
      <c r="H62" s="33">
        <f t="shared" si="18"/>
        <v>0</v>
      </c>
      <c r="I62" s="31">
        <f t="shared" si="14"/>
        <v>0</v>
      </c>
    </row>
    <row r="63" spans="1:9" ht="9.75" customHeight="1" x14ac:dyDescent="0.25">
      <c r="A63" s="8"/>
      <c r="B63" s="3"/>
      <c r="C63" s="5" t="s">
        <v>60</v>
      </c>
      <c r="D63" s="29">
        <v>0</v>
      </c>
      <c r="E63" s="27">
        <v>0</v>
      </c>
      <c r="F63" s="28">
        <f t="shared" si="15"/>
        <v>0</v>
      </c>
      <c r="G63" s="28">
        <f t="shared" si="16"/>
        <v>0</v>
      </c>
      <c r="H63" s="29">
        <v>0</v>
      </c>
      <c r="I63" s="27">
        <f t="shared" si="14"/>
        <v>0</v>
      </c>
    </row>
    <row r="64" spans="1:9" ht="9.75" customHeight="1" x14ac:dyDescent="0.25">
      <c r="A64" s="8"/>
      <c r="B64" s="3"/>
      <c r="C64" s="4" t="s">
        <v>61</v>
      </c>
      <c r="D64" s="29">
        <v>0</v>
      </c>
      <c r="E64" s="27">
        <v>0</v>
      </c>
      <c r="F64" s="28">
        <f t="shared" si="15"/>
        <v>0</v>
      </c>
      <c r="G64" s="28">
        <f t="shared" si="16"/>
        <v>0</v>
      </c>
      <c r="H64" s="29">
        <v>0</v>
      </c>
      <c r="I64" s="27">
        <f t="shared" si="14"/>
        <v>0</v>
      </c>
    </row>
    <row r="65" spans="1:10" ht="9.75" customHeight="1" x14ac:dyDescent="0.25">
      <c r="A65" s="8"/>
      <c r="B65" s="59" t="s">
        <v>62</v>
      </c>
      <c r="C65" s="60"/>
      <c r="D65" s="29">
        <v>0</v>
      </c>
      <c r="E65" s="27">
        <v>0</v>
      </c>
      <c r="F65" s="28">
        <f t="shared" si="15"/>
        <v>0</v>
      </c>
      <c r="G65" s="28">
        <f t="shared" si="16"/>
        <v>0</v>
      </c>
      <c r="H65" s="29">
        <v>0</v>
      </c>
      <c r="I65" s="27">
        <f t="shared" si="14"/>
        <v>0</v>
      </c>
    </row>
    <row r="66" spans="1:10" ht="9.75" customHeight="1" x14ac:dyDescent="0.25">
      <c r="A66" s="8"/>
      <c r="B66" s="59" t="s">
        <v>63</v>
      </c>
      <c r="C66" s="60"/>
      <c r="D66" s="29">
        <v>0</v>
      </c>
      <c r="E66" s="27">
        <v>0</v>
      </c>
      <c r="F66" s="28">
        <f t="shared" si="15"/>
        <v>0</v>
      </c>
      <c r="G66" s="28">
        <f t="shared" si="16"/>
        <v>0</v>
      </c>
      <c r="H66" s="29">
        <v>0</v>
      </c>
      <c r="I66" s="27">
        <f t="shared" si="14"/>
        <v>0</v>
      </c>
    </row>
    <row r="67" spans="1:10" ht="9.75" customHeight="1" x14ac:dyDescent="0.25">
      <c r="A67" s="9"/>
      <c r="B67" s="57"/>
      <c r="C67" s="58"/>
      <c r="D67" s="29"/>
      <c r="E67" s="27"/>
      <c r="F67" s="28"/>
      <c r="G67" s="28"/>
      <c r="H67" s="29"/>
      <c r="I67" s="27">
        <f t="shared" si="14"/>
        <v>0</v>
      </c>
    </row>
    <row r="68" spans="1:10" ht="9.75" customHeight="1" x14ac:dyDescent="0.25">
      <c r="A68" s="54" t="s">
        <v>64</v>
      </c>
      <c r="B68" s="55"/>
      <c r="C68" s="56"/>
      <c r="D68" s="39">
        <f>D48+D57+D62+D65+D66</f>
        <v>195298866</v>
      </c>
      <c r="E68" s="43">
        <f t="shared" ref="E68" si="19">E48+E57+E62+E65+E66</f>
        <v>0</v>
      </c>
      <c r="F68" s="38">
        <f>F48+F57+F62+F65+F66</f>
        <v>195298866</v>
      </c>
      <c r="G68" s="38">
        <f>G48+G57+G62+G65+G66</f>
        <v>195298866</v>
      </c>
      <c r="H68" s="39">
        <f>H48+H57+H62+H65+H66</f>
        <v>189032324.39999998</v>
      </c>
      <c r="I68" s="27">
        <f t="shared" si="14"/>
        <v>-6266541.6000000238</v>
      </c>
    </row>
    <row r="69" spans="1:10" ht="9.75" customHeight="1" x14ac:dyDescent="0.25">
      <c r="A69" s="9"/>
      <c r="B69" s="57"/>
      <c r="C69" s="58"/>
      <c r="D69" s="29"/>
      <c r="E69" s="27"/>
      <c r="F69" s="28"/>
      <c r="G69" s="28"/>
      <c r="H69" s="29"/>
      <c r="I69" s="27">
        <f t="shared" ref="I69:I72" si="20">D69-H69</f>
        <v>0</v>
      </c>
    </row>
    <row r="70" spans="1:10" ht="9.75" customHeight="1" x14ac:dyDescent="0.25">
      <c r="A70" s="54" t="s">
        <v>65</v>
      </c>
      <c r="B70" s="55"/>
      <c r="C70" s="56"/>
      <c r="D70" s="39">
        <f>SUM(D71)</f>
        <v>0</v>
      </c>
      <c r="E70" s="43">
        <f>SUM(E71)</f>
        <v>0</v>
      </c>
      <c r="F70" s="38">
        <f t="shared" ref="F70:H70" si="21">SUM(F71)</f>
        <v>0</v>
      </c>
      <c r="G70" s="38">
        <f t="shared" si="21"/>
        <v>0</v>
      </c>
      <c r="H70" s="39">
        <f t="shared" si="21"/>
        <v>0</v>
      </c>
      <c r="I70" s="27">
        <f t="shared" si="20"/>
        <v>0</v>
      </c>
      <c r="J70" s="10"/>
    </row>
    <row r="71" spans="1:10" ht="9.75" customHeight="1" x14ac:dyDescent="0.25">
      <c r="A71" s="8"/>
      <c r="B71" s="59" t="s">
        <v>66</v>
      </c>
      <c r="C71" s="60"/>
      <c r="D71" s="29">
        <v>0</v>
      </c>
      <c r="E71" s="27">
        <v>0</v>
      </c>
      <c r="F71" s="28">
        <v>0</v>
      </c>
      <c r="G71" s="28">
        <v>0</v>
      </c>
      <c r="H71" s="29">
        <v>0</v>
      </c>
      <c r="I71" s="27">
        <f t="shared" si="20"/>
        <v>0</v>
      </c>
    </row>
    <row r="72" spans="1:10" ht="9.75" customHeight="1" x14ac:dyDescent="0.25">
      <c r="A72" s="9"/>
      <c r="B72" s="57"/>
      <c r="C72" s="58"/>
      <c r="D72" s="29"/>
      <c r="E72" s="27"/>
      <c r="F72" s="28"/>
      <c r="G72" s="28"/>
      <c r="H72" s="29"/>
      <c r="I72" s="27">
        <f t="shared" si="20"/>
        <v>0</v>
      </c>
    </row>
    <row r="73" spans="1:10" ht="9.75" customHeight="1" x14ac:dyDescent="0.25">
      <c r="A73" s="54" t="s">
        <v>67</v>
      </c>
      <c r="B73" s="55"/>
      <c r="C73" s="56"/>
      <c r="D73" s="39">
        <f>D43+D68+D70</f>
        <v>1444198234</v>
      </c>
      <c r="E73" s="43">
        <f t="shared" ref="E73:H73" si="22">E43+E68+E70</f>
        <v>0</v>
      </c>
      <c r="F73" s="38">
        <f t="shared" si="22"/>
        <v>1444198234</v>
      </c>
      <c r="G73" s="38">
        <f>F73</f>
        <v>1444198234</v>
      </c>
      <c r="H73" s="39">
        <f t="shared" si="22"/>
        <v>1363976115.5</v>
      </c>
      <c r="I73" s="37">
        <f>I43+I68+I70</f>
        <v>-80222118.500000119</v>
      </c>
    </row>
    <row r="74" spans="1:10" ht="9.75" customHeight="1" x14ac:dyDescent="0.25">
      <c r="A74" s="9"/>
      <c r="B74" s="57"/>
      <c r="C74" s="58"/>
      <c r="D74" s="29"/>
      <c r="E74" s="27"/>
      <c r="F74" s="28"/>
      <c r="G74" s="28"/>
      <c r="H74" s="29"/>
      <c r="I74" s="27"/>
    </row>
    <row r="75" spans="1:10" ht="9.75" customHeight="1" x14ac:dyDescent="0.25">
      <c r="A75" s="8"/>
      <c r="B75" s="61" t="s">
        <v>68</v>
      </c>
      <c r="C75" s="56"/>
      <c r="D75" s="29"/>
      <c r="E75" s="27"/>
      <c r="F75" s="28"/>
      <c r="G75" s="28"/>
      <c r="H75" s="29"/>
      <c r="I75" s="27"/>
    </row>
    <row r="76" spans="1:10" ht="9.75" customHeight="1" x14ac:dyDescent="0.25">
      <c r="A76" s="8"/>
      <c r="B76" s="62" t="s">
        <v>69</v>
      </c>
      <c r="C76" s="63"/>
      <c r="D76" s="29">
        <f>D43</f>
        <v>1248899368</v>
      </c>
      <c r="E76" s="27">
        <f t="shared" ref="E76:I76" si="23">E43</f>
        <v>0</v>
      </c>
      <c r="F76" s="28">
        <f t="shared" si="23"/>
        <v>1248899368</v>
      </c>
      <c r="G76" s="28">
        <f>F76</f>
        <v>1248899368</v>
      </c>
      <c r="H76" s="29">
        <f t="shared" si="23"/>
        <v>1174943791.0999999</v>
      </c>
      <c r="I76" s="27">
        <f t="shared" si="23"/>
        <v>-73955576.900000095</v>
      </c>
    </row>
    <row r="77" spans="1:10" ht="9.75" customHeight="1" x14ac:dyDescent="0.25">
      <c r="A77" s="8"/>
      <c r="B77" s="62" t="s">
        <v>70</v>
      </c>
      <c r="C77" s="63"/>
      <c r="D77" s="29">
        <f>D68</f>
        <v>195298866</v>
      </c>
      <c r="E77" s="27">
        <f>E68</f>
        <v>0</v>
      </c>
      <c r="F77" s="28">
        <f t="shared" ref="F77:H77" si="24">F68</f>
        <v>195298866</v>
      </c>
      <c r="G77" s="28">
        <f t="shared" si="24"/>
        <v>195298866</v>
      </c>
      <c r="H77" s="29">
        <f t="shared" si="24"/>
        <v>189032324.39999998</v>
      </c>
      <c r="I77" s="27">
        <f>D77-H77</f>
        <v>6266541.6000000238</v>
      </c>
    </row>
    <row r="78" spans="1:10" ht="9.75" customHeight="1" x14ac:dyDescent="0.25">
      <c r="A78" s="8"/>
      <c r="B78" s="61" t="s">
        <v>71</v>
      </c>
      <c r="C78" s="56"/>
      <c r="D78" s="39">
        <f>SUM(D76:D77)</f>
        <v>1444198234</v>
      </c>
      <c r="E78" s="43">
        <f t="shared" ref="E78:G78" si="25">SUM(E76:E77)</f>
        <v>0</v>
      </c>
      <c r="F78" s="38">
        <f t="shared" si="25"/>
        <v>1444198234</v>
      </c>
      <c r="G78" s="38">
        <f t="shared" si="25"/>
        <v>1444198234</v>
      </c>
      <c r="H78" s="39">
        <f>SUM(H76:H77)</f>
        <v>1363976115.5</v>
      </c>
      <c r="I78" s="27">
        <f>D78-H78</f>
        <v>80222118.5</v>
      </c>
    </row>
    <row r="79" spans="1:10" ht="9.75" customHeight="1" thickBot="1" x14ac:dyDescent="0.3">
      <c r="A79" s="11"/>
      <c r="B79" s="52"/>
      <c r="C79" s="53"/>
      <c r="D79" s="19"/>
      <c r="E79" s="40"/>
      <c r="F79" s="41"/>
      <c r="G79" s="41"/>
      <c r="H79" s="42"/>
      <c r="I79" s="40"/>
    </row>
    <row r="81" spans="4:8" ht="9.75" customHeight="1" x14ac:dyDescent="0.25">
      <c r="D81" s="12"/>
    </row>
    <row r="82" spans="4:8" ht="9.75" customHeight="1" x14ac:dyDescent="0.25">
      <c r="H82" s="13"/>
    </row>
    <row r="84" spans="4:8" ht="9.75" customHeight="1" x14ac:dyDescent="0.25">
      <c r="H84" s="10"/>
    </row>
    <row r="86" spans="4:8" ht="9.75" customHeight="1" x14ac:dyDescent="0.25">
      <c r="D86" s="14"/>
    </row>
  </sheetData>
  <mergeCells count="63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7:C17"/>
    <mergeCell ref="B18:C18"/>
    <mergeCell ref="B15:C15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F17:F18"/>
    <mergeCell ref="B36:C36"/>
    <mergeCell ref="H43:H44"/>
    <mergeCell ref="I43:I44"/>
    <mergeCell ref="A45:C45"/>
    <mergeCell ref="E43:E44"/>
    <mergeCell ref="D43:D44"/>
    <mergeCell ref="B67:C67"/>
    <mergeCell ref="A47:C47"/>
    <mergeCell ref="B48:C48"/>
    <mergeCell ref="F43:F44"/>
    <mergeCell ref="G43:G44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70866141732283472" right="0.39370078740157483" top="0.15748031496062992" bottom="0" header="0.31496062992125984" footer="0.31496062992125984"/>
  <pageSetup scale="75" orientation="landscape" r:id="rId1"/>
  <ignoredErrors>
    <ignoredError sqref="G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eedwards</dc:creator>
  <cp:lastModifiedBy>juan alberto Gamez Rosas</cp:lastModifiedBy>
  <cp:lastPrinted>2019-07-02T21:52:11Z</cp:lastPrinted>
  <dcterms:created xsi:type="dcterms:W3CDTF">2018-06-28T18:26:56Z</dcterms:created>
  <dcterms:modified xsi:type="dcterms:W3CDTF">2019-07-03T01:26:38Z</dcterms:modified>
</cp:coreProperties>
</file>