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Sheet5" sheetId="5" r:id="rId1"/>
  </sheets>
  <calcPr calcId="125725"/>
</workbook>
</file>

<file path=xl/calcChain.xml><?xml version="1.0" encoding="utf-8"?>
<calcChain xmlns="http://schemas.openxmlformats.org/spreadsheetml/2006/main">
  <c r="H79" i="5"/>
  <c r="G77"/>
  <c r="G74"/>
  <c r="G49"/>
  <c r="G40"/>
  <c r="G31"/>
  <c r="G18"/>
  <c r="I78"/>
  <c r="I15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34"/>
  <c r="I35"/>
  <c r="I36"/>
  <c r="I37"/>
  <c r="I38"/>
  <c r="I39"/>
  <c r="I40"/>
  <c r="I41"/>
  <c r="I42"/>
  <c r="I22"/>
  <c r="I23"/>
  <c r="I24"/>
  <c r="I25"/>
  <c r="I26"/>
  <c r="I27"/>
  <c r="I28"/>
  <c r="I29"/>
  <c r="I30"/>
  <c r="I31"/>
  <c r="I32"/>
  <c r="I33"/>
  <c r="I16"/>
  <c r="I17"/>
  <c r="I18"/>
  <c r="I19"/>
  <c r="I20"/>
  <c r="I21"/>
  <c r="I12"/>
  <c r="I13"/>
  <c r="I14"/>
  <c r="I11"/>
  <c r="I70"/>
  <c r="I71"/>
  <c r="I72"/>
  <c r="I73"/>
  <c r="D74"/>
  <c r="H69"/>
  <c r="F78"/>
  <c r="H78"/>
  <c r="E78"/>
  <c r="G69"/>
  <c r="G78" s="1"/>
  <c r="F69"/>
  <c r="D69"/>
  <c r="E69"/>
  <c r="F49"/>
  <c r="F44"/>
  <c r="F40"/>
  <c r="F31"/>
  <c r="G44"/>
  <c r="F18"/>
  <c r="F58"/>
  <c r="G58"/>
  <c r="H58"/>
  <c r="E58"/>
  <c r="G71"/>
  <c r="E71"/>
  <c r="F71"/>
  <c r="H71"/>
  <c r="E63"/>
  <c r="F63"/>
  <c r="G63"/>
  <c r="H63"/>
  <c r="D63"/>
  <c r="D58"/>
  <c r="E49"/>
  <c r="H49"/>
  <c r="E18"/>
  <c r="H18"/>
  <c r="E31"/>
  <c r="H31"/>
  <c r="H40"/>
  <c r="D18"/>
  <c r="D44" s="1"/>
  <c r="D77" s="1"/>
  <c r="D31"/>
  <c r="D71"/>
  <c r="D78"/>
  <c r="D49"/>
  <c r="D40"/>
  <c r="D79" l="1"/>
  <c r="H44"/>
  <c r="H77" l="1"/>
  <c r="I44"/>
  <c r="H74"/>
  <c r="I74" l="1"/>
  <c r="I77"/>
  <c r="E40"/>
  <c r="E44" s="1"/>
  <c r="F77"/>
  <c r="F79" s="1"/>
  <c r="E77" l="1"/>
  <c r="E79" s="1"/>
  <c r="E74"/>
  <c r="F74"/>
  <c r="G79"/>
  <c r="I79" s="1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<sst xmlns="http://schemas.openxmlformats.org/spreadsheetml/2006/main" count="76" uniqueCount="76">
  <si>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</si>
  <si>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</si>
  <si>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</si>
  <si>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</si>
  <si>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</si>
  <si>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</si>
  <si>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</si>
  <si>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</si>
  <si>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</si>
  <si>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</si>
  <si>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</si>
  <si>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</si>
  <si>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</si>
  <si>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</si>
  <si>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</si>
  <si>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</si>
  <si>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</si>
  <si>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</si>
  <si>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</si>
  <si>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</si>
  <si>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</si>
  <si>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</si>
  <si>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</si>
  <si>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</si>
  <si>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</si>
  <si>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</si>
  <si>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</si>
  <si>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</si>
  <si>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</si>
  <si>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</si>
  <si>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</si>
  <si>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</si>
  <si>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</si>
  <si>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</si>
  <si>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</si>
  <si>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</si>
  <si>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</si>
  <si>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</si>
  <si>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</si>
  <si>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</si>
  <si>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</si>
  <si>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</si>
  <si>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</si>
  <si>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</si>
  <si>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</si>
  <si>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</si>
  <si>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</si>
  <si>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</si>
  <si>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</si>
  <si>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</si>
  <si>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</si>
  <si>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</si>
  <si>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</si>
  <si>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</si>
  <si>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</si>
  <si>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</si>
  <si>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</si>
  <si>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</si>
  <si>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</si>
  <si>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</si>
  <si>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</si>
  <si>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</si>
  <si>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</si>
  <si>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</si>
  <si>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</si>
  <si>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</si>
  <si>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</si>
  <si>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</si>
  <si>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</si>
  <si>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</si>
  <si>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</si>
  <si>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</si>
  <si>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JUAREZ</t>
  </si>
  <si>
    <t xml:space="preserve">Del 1 de enero al 30 de junio de 2018 </t>
  </si>
  <si>
    <t>Estimado</t>
  </si>
  <si>
    <t>Diferencia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</si>
</sst>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5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left"/>
    </xf>
    <xf numFmtId="164" fontId="3" fillId="2" borderId="5" xfId="1" applyNumberFormat="1" applyFont="1" applyFill="1" applyBorder="1" applyAlignment="1">
      <alignment horizontal="left" wrapText="1"/>
    </xf>
    <xf numFmtId="164" fontId="3" fillId="2" borderId="5" xfId="1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justify"/>
    </xf>
    <xf numFmtId="164" fontId="1" fillId="2" borderId="7" xfId="1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0" borderId="0" xfId="0" applyNumberFormat="1" applyFont="1"/>
    <xf numFmtId="0" fontId="1" fillId="0" borderId="9" xfId="0" applyFont="1" applyBorder="1" applyAlignment="1">
      <alignment horizontal="justify"/>
    </xf>
    <xf numFmtId="164" fontId="1" fillId="0" borderId="11" xfId="1" applyNumberFormat="1" applyFont="1" applyBorder="1" applyAlignment="1">
      <alignment horizontal="center"/>
    </xf>
    <xf numFmtId="43" fontId="3" fillId="0" borderId="0" xfId="1" applyFont="1"/>
    <xf numFmtId="164" fontId="3" fillId="0" borderId="0" xfId="1" applyNumberFormat="1" applyFont="1"/>
    <xf numFmtId="43" fontId="3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64" fontId="2" fillId="0" borderId="17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3" borderId="8" xfId="0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7"/>
  <sheetViews>
    <sheetView tabSelected="1" zoomScale="120" zoomScaleNormal="120" workbookViewId="0">
      <selection activeCell="E17" sqref="E17"/>
    </sheetView>
  </sheetViews>
  <sheetFormatPr defaultRowHeight="9.75" customHeight="1"/>
  <cols>
    <col min="1" max="1" width="5.5703125" style="2" customWidth="1"/>
    <col min="2" max="2" width="4.7109375" style="2" customWidth="1"/>
    <col min="3" max="3" width="61.85546875" style="2" customWidth="1"/>
    <col min="4" max="4" width="15.85546875" style="2" customWidth="1"/>
    <col min="5" max="5" width="15.7109375" style="2" customWidth="1"/>
    <col min="6" max="6" width="15.85546875" style="2" customWidth="1"/>
    <col min="7" max="7" width="16" style="2" customWidth="1"/>
    <col min="8" max="8" width="16.28515625" style="2" customWidth="1"/>
    <col min="9" max="9" width="14.7109375" style="2" customWidth="1"/>
    <col min="10" max="10" width="12.5703125" style="2" bestFit="1" customWidth="1"/>
    <col min="11" max="16384" width="9.140625" style="2"/>
  </cols>
  <sheetData>
    <row r="1" spans="1:9" ht="9.75" customHeight="1">
      <c r="A1" s="1"/>
      <c r="B1" s="25"/>
      <c r="C1" s="25"/>
    </row>
    <row r="2" spans="1:9" ht="9.75" customHeight="1">
      <c r="A2" s="49" t="s">
        <v>72</v>
      </c>
      <c r="B2" s="49"/>
      <c r="C2" s="49"/>
      <c r="D2" s="49"/>
      <c r="E2" s="49"/>
      <c r="F2" s="49"/>
      <c r="G2" s="49"/>
      <c r="H2" s="49"/>
      <c r="I2" s="49"/>
    </row>
    <row r="3" spans="1:9" ht="9.7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>
      <c r="A4" s="49" t="s">
        <v>73</v>
      </c>
      <c r="B4" s="49"/>
      <c r="C4" s="49"/>
      <c r="D4" s="49"/>
      <c r="E4" s="49"/>
      <c r="F4" s="49"/>
      <c r="G4" s="49"/>
      <c r="H4" s="49"/>
      <c r="I4" s="49"/>
    </row>
    <row r="5" spans="1:9" ht="9.75" customHeight="1" thickBot="1">
      <c r="A5" s="49" t="s">
        <v>0</v>
      </c>
      <c r="B5" s="49"/>
      <c r="C5" s="49"/>
      <c r="D5" s="49"/>
      <c r="E5" s="49"/>
      <c r="F5" s="49"/>
      <c r="G5" s="49"/>
      <c r="H5" s="49"/>
      <c r="I5" s="49"/>
    </row>
    <row r="6" spans="1:9" ht="9.75" customHeight="1" thickBot="1">
      <c r="A6" s="50"/>
      <c r="B6" s="51"/>
      <c r="C6" s="52"/>
      <c r="D6" s="53" t="s">
        <v>4</v>
      </c>
      <c r="E6" s="54"/>
      <c r="F6" s="54"/>
      <c r="G6" s="54"/>
      <c r="H6" s="55"/>
      <c r="I6" s="43" t="s">
        <v>75</v>
      </c>
    </row>
    <row r="7" spans="1:9" ht="9.75" customHeight="1">
      <c r="A7" s="57" t="s">
        <v>2</v>
      </c>
      <c r="B7" s="58"/>
      <c r="C7" s="59"/>
      <c r="D7" s="43" t="s">
        <v>74</v>
      </c>
      <c r="E7" s="41" t="s">
        <v>5</v>
      </c>
      <c r="F7" s="43" t="s">
        <v>6</v>
      </c>
      <c r="G7" s="43" t="s">
        <v>1</v>
      </c>
      <c r="H7" s="43" t="s">
        <v>7</v>
      </c>
      <c r="I7" s="56"/>
    </row>
    <row r="8" spans="1:9" ht="9.75" customHeight="1" thickBot="1">
      <c r="A8" s="60"/>
      <c r="B8" s="61"/>
      <c r="C8" s="62"/>
      <c r="D8" s="44"/>
      <c r="E8" s="42"/>
      <c r="F8" s="44"/>
      <c r="G8" s="44"/>
      <c r="H8" s="44"/>
      <c r="I8" s="44"/>
    </row>
    <row r="9" spans="1:9" ht="9.75" customHeight="1">
      <c r="A9" s="45"/>
      <c r="B9" s="46"/>
      <c r="C9" s="47"/>
      <c r="D9" s="9"/>
      <c r="E9" s="9"/>
      <c r="F9" s="9"/>
      <c r="G9" s="9"/>
      <c r="H9" s="9"/>
      <c r="I9" s="9"/>
    </row>
    <row r="10" spans="1:9" ht="9.75" customHeight="1">
      <c r="A10" s="28" t="s">
        <v>8</v>
      </c>
      <c r="B10" s="29"/>
      <c r="C10" s="48"/>
      <c r="D10" s="10"/>
      <c r="E10" s="10"/>
      <c r="F10" s="10"/>
      <c r="G10" s="10"/>
      <c r="H10" s="10"/>
      <c r="I10" s="10"/>
    </row>
    <row r="11" spans="1:9" ht="9.75" customHeight="1">
      <c r="A11" s="11"/>
      <c r="B11" s="33" t="s">
        <v>9</v>
      </c>
      <c r="C11" s="34"/>
      <c r="D11" s="10">
        <v>838704435</v>
      </c>
      <c r="E11" s="10"/>
      <c r="F11" s="10">
        <v>838704435</v>
      </c>
      <c r="G11" s="10">
        <v>838704435</v>
      </c>
      <c r="H11" s="10">
        <v>831415856.36000001</v>
      </c>
      <c r="I11" s="10">
        <f>H11-D11</f>
        <v>-7288578.6399999857</v>
      </c>
    </row>
    <row r="12" spans="1:9" ht="9.75" customHeight="1">
      <c r="A12" s="11"/>
      <c r="B12" s="33" t="s">
        <v>10</v>
      </c>
      <c r="C12" s="34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f t="shared" ref="I12:I42" si="0">H12-D12</f>
        <v>0</v>
      </c>
    </row>
    <row r="13" spans="1:9" ht="9.75" customHeight="1">
      <c r="A13" s="11"/>
      <c r="B13" s="33" t="s">
        <v>11</v>
      </c>
      <c r="C13" s="34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0</v>
      </c>
    </row>
    <row r="14" spans="1:9" ht="9.75" customHeight="1">
      <c r="A14" s="11"/>
      <c r="B14" s="33" t="s">
        <v>12</v>
      </c>
      <c r="C14" s="34"/>
      <c r="D14" s="10">
        <v>252248105</v>
      </c>
      <c r="E14" s="10"/>
      <c r="F14" s="10">
        <v>252248105</v>
      </c>
      <c r="G14" s="10">
        <v>252248105</v>
      </c>
      <c r="H14" s="10">
        <v>243030443.56999999</v>
      </c>
      <c r="I14" s="10">
        <f t="shared" si="0"/>
        <v>-9217661.4300000072</v>
      </c>
    </row>
    <row r="15" spans="1:9" ht="9.75" customHeight="1">
      <c r="A15" s="11"/>
      <c r="B15" s="33" t="s">
        <v>13</v>
      </c>
      <c r="C15" s="34"/>
      <c r="D15" s="10">
        <v>21560135</v>
      </c>
      <c r="E15" s="10"/>
      <c r="F15" s="10">
        <v>21560135</v>
      </c>
      <c r="G15" s="10">
        <v>21560135</v>
      </c>
      <c r="H15" s="10">
        <v>36269210.579999998</v>
      </c>
      <c r="I15" s="10">
        <f>H15-D15</f>
        <v>14709075.579999998</v>
      </c>
    </row>
    <row r="16" spans="1:9" ht="9.75" customHeight="1">
      <c r="A16" s="11"/>
      <c r="B16" s="33" t="s">
        <v>14</v>
      </c>
      <c r="C16" s="34"/>
      <c r="D16" s="10">
        <v>82507906</v>
      </c>
      <c r="E16" s="10"/>
      <c r="F16" s="10">
        <v>82507906</v>
      </c>
      <c r="G16" s="10">
        <v>82507906</v>
      </c>
      <c r="H16" s="10">
        <v>55261811.479999997</v>
      </c>
      <c r="I16" s="10">
        <f t="shared" si="0"/>
        <v>-27246094.520000003</v>
      </c>
    </row>
    <row r="17" spans="1:9" ht="9.75" customHeight="1">
      <c r="A17" s="11"/>
      <c r="B17" s="33" t="s">
        <v>15</v>
      </c>
      <c r="C17" s="34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f t="shared" si="0"/>
        <v>0</v>
      </c>
    </row>
    <row r="18" spans="1:9" ht="9.75" customHeight="1">
      <c r="A18" s="40"/>
      <c r="B18" s="33" t="s">
        <v>16</v>
      </c>
      <c r="C18" s="34"/>
      <c r="D18" s="39">
        <f>SUM(D20:D30)</f>
        <v>693618985</v>
      </c>
      <c r="E18" s="39">
        <f t="shared" ref="E18:H18" si="1">SUM(E20:E30)</f>
        <v>0</v>
      </c>
      <c r="F18" s="39">
        <f t="shared" si="1"/>
        <v>693618985</v>
      </c>
      <c r="G18" s="39">
        <f t="shared" ref="G18" si="2">SUM(G20:G30)</f>
        <v>693618985</v>
      </c>
      <c r="H18" s="39">
        <f t="shared" si="1"/>
        <v>641435205.64999998</v>
      </c>
      <c r="I18" s="10">
        <f t="shared" si="0"/>
        <v>-52183779.350000024</v>
      </c>
    </row>
    <row r="19" spans="1:9" ht="9.75" customHeight="1">
      <c r="A19" s="40"/>
      <c r="B19" s="33" t="s">
        <v>17</v>
      </c>
      <c r="C19" s="34"/>
      <c r="D19" s="39"/>
      <c r="E19" s="39"/>
      <c r="F19" s="39"/>
      <c r="G19" s="39"/>
      <c r="H19" s="39"/>
      <c r="I19" s="10">
        <f t="shared" si="0"/>
        <v>0</v>
      </c>
    </row>
    <row r="20" spans="1:9" ht="9.75" customHeight="1">
      <c r="A20" s="11"/>
      <c r="B20" s="4"/>
      <c r="C20" s="5" t="s">
        <v>18</v>
      </c>
      <c r="D20" s="10">
        <v>404623195</v>
      </c>
      <c r="E20" s="10"/>
      <c r="F20" s="10">
        <v>404623195</v>
      </c>
      <c r="G20" s="10">
        <v>404623195</v>
      </c>
      <c r="H20" s="10">
        <v>333221801.35000002</v>
      </c>
      <c r="I20" s="10">
        <f t="shared" si="0"/>
        <v>-71401393.649999976</v>
      </c>
    </row>
    <row r="21" spans="1:9" ht="9.75" customHeight="1">
      <c r="A21" s="11"/>
      <c r="B21" s="4"/>
      <c r="C21" s="5" t="s">
        <v>19</v>
      </c>
      <c r="D21" s="10">
        <v>92906658</v>
      </c>
      <c r="E21" s="10"/>
      <c r="F21" s="10">
        <v>92906658</v>
      </c>
      <c r="G21" s="10">
        <v>92906658</v>
      </c>
      <c r="H21" s="10">
        <v>93256289.75</v>
      </c>
      <c r="I21" s="10">
        <f t="shared" si="0"/>
        <v>349631.75</v>
      </c>
    </row>
    <row r="22" spans="1:9" ht="9.75" customHeight="1">
      <c r="A22" s="11"/>
      <c r="B22" s="4"/>
      <c r="C22" s="5" t="s">
        <v>20</v>
      </c>
      <c r="D22" s="10">
        <v>23585958</v>
      </c>
      <c r="E22" s="10"/>
      <c r="F22" s="10">
        <v>23585958</v>
      </c>
      <c r="G22" s="10">
        <v>23585958</v>
      </c>
      <c r="H22" s="10">
        <v>18054359.91</v>
      </c>
      <c r="I22" s="10">
        <f t="shared" si="0"/>
        <v>-5531598.0899999999</v>
      </c>
    </row>
    <row r="23" spans="1:9" ht="9.75" customHeight="1">
      <c r="A23" s="11"/>
      <c r="B23" s="4"/>
      <c r="C23" s="5" t="s">
        <v>21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</row>
    <row r="24" spans="1:9" ht="9.75" customHeight="1">
      <c r="A24" s="11"/>
      <c r="B24" s="4"/>
      <c r="C24" s="5" t="s">
        <v>22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</row>
    <row r="25" spans="1:9" ht="9.75" customHeight="1">
      <c r="A25" s="11"/>
      <c r="B25" s="4"/>
      <c r="C25" s="5" t="s">
        <v>23</v>
      </c>
      <c r="D25" s="10">
        <v>12067401</v>
      </c>
      <c r="E25" s="10"/>
      <c r="F25" s="10">
        <v>12067401</v>
      </c>
      <c r="G25" s="10">
        <v>12067401</v>
      </c>
      <c r="H25" s="10">
        <v>10294162.02</v>
      </c>
      <c r="I25" s="10">
        <f t="shared" si="0"/>
        <v>-1773238.9800000004</v>
      </c>
    </row>
    <row r="26" spans="1:9" ht="9.75" customHeight="1">
      <c r="A26" s="11"/>
      <c r="B26" s="4"/>
      <c r="C26" s="5" t="s">
        <v>24</v>
      </c>
      <c r="D26" s="10">
        <v>74341996</v>
      </c>
      <c r="E26" s="10"/>
      <c r="F26" s="10">
        <v>74341996</v>
      </c>
      <c r="G26" s="10">
        <v>74341996</v>
      </c>
      <c r="H26" s="10">
        <v>90537231</v>
      </c>
      <c r="I26" s="10">
        <f t="shared" si="0"/>
        <v>16195235</v>
      </c>
    </row>
    <row r="27" spans="1:9" ht="9.75" customHeight="1">
      <c r="A27" s="11"/>
      <c r="B27" s="4"/>
      <c r="C27" s="5" t="s">
        <v>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</row>
    <row r="28" spans="1:9" ht="9.75" customHeight="1">
      <c r="A28" s="11"/>
      <c r="B28" s="4"/>
      <c r="C28" s="5" t="s">
        <v>26</v>
      </c>
      <c r="D28" s="10">
        <v>33019097</v>
      </c>
      <c r="E28" s="10"/>
      <c r="F28" s="10">
        <v>33019097</v>
      </c>
      <c r="G28" s="10">
        <v>33019097</v>
      </c>
      <c r="H28" s="10">
        <v>28923686.620000001</v>
      </c>
      <c r="I28" s="10">
        <f t="shared" si="0"/>
        <v>-4095410.379999999</v>
      </c>
    </row>
    <row r="29" spans="1:9" ht="9.75" customHeight="1">
      <c r="A29" s="11"/>
      <c r="B29" s="4"/>
      <c r="C29" s="5" t="s">
        <v>27</v>
      </c>
      <c r="D29" s="10">
        <v>53074680</v>
      </c>
      <c r="E29" s="10"/>
      <c r="F29" s="10">
        <v>53074680</v>
      </c>
      <c r="G29" s="10">
        <v>53074680</v>
      </c>
      <c r="H29" s="10">
        <v>67147675</v>
      </c>
      <c r="I29" s="10">
        <f t="shared" si="0"/>
        <v>14072995</v>
      </c>
    </row>
    <row r="30" spans="1:9" ht="9.75" customHeight="1">
      <c r="A30" s="11"/>
      <c r="B30" s="4"/>
      <c r="C30" s="5" t="s">
        <v>28</v>
      </c>
      <c r="D30" s="10">
        <v>0</v>
      </c>
      <c r="E30" s="10">
        <v>0</v>
      </c>
      <c r="F30" s="10">
        <v>0</v>
      </c>
      <c r="G30" s="10">
        <v>0</v>
      </c>
      <c r="H30" s="12"/>
      <c r="I30" s="10">
        <f t="shared" si="0"/>
        <v>0</v>
      </c>
    </row>
    <row r="31" spans="1:9" ht="9.75" customHeight="1">
      <c r="A31" s="11"/>
      <c r="B31" s="33" t="s">
        <v>29</v>
      </c>
      <c r="C31" s="34"/>
      <c r="D31" s="10">
        <f>SUM(D32:D36)</f>
        <v>10128046</v>
      </c>
      <c r="E31" s="10">
        <f t="shared" ref="E31:H31" si="3">SUM(E32:E36)</f>
        <v>0</v>
      </c>
      <c r="F31" s="10">
        <f t="shared" si="3"/>
        <v>10128046</v>
      </c>
      <c r="G31" s="10">
        <f t="shared" ref="G31" si="4">SUM(G32:G36)</f>
        <v>10128046</v>
      </c>
      <c r="H31" s="13">
        <f t="shared" si="3"/>
        <v>9737698.1300000008</v>
      </c>
      <c r="I31" s="10">
        <f t="shared" si="0"/>
        <v>-390347.86999999918</v>
      </c>
    </row>
    <row r="32" spans="1:9" ht="9.75" customHeight="1">
      <c r="A32" s="11"/>
      <c r="B32" s="4"/>
      <c r="C32" s="5" t="s">
        <v>30</v>
      </c>
      <c r="D32" s="10">
        <v>31692</v>
      </c>
      <c r="E32" s="10"/>
      <c r="F32" s="10">
        <v>31692</v>
      </c>
      <c r="G32" s="10">
        <v>31692</v>
      </c>
      <c r="H32" s="14">
        <v>51817.48</v>
      </c>
      <c r="I32" s="10">
        <f t="shared" si="0"/>
        <v>20125.480000000003</v>
      </c>
    </row>
    <row r="33" spans="1:9" ht="9.75" customHeight="1">
      <c r="A33" s="11"/>
      <c r="B33" s="4"/>
      <c r="C33" s="5" t="s">
        <v>31</v>
      </c>
      <c r="D33" s="10">
        <v>0</v>
      </c>
      <c r="E33" s="10">
        <v>0</v>
      </c>
      <c r="F33" s="10">
        <v>0</v>
      </c>
      <c r="G33" s="10">
        <v>0</v>
      </c>
      <c r="H33" s="12"/>
      <c r="I33" s="10">
        <f t="shared" si="0"/>
        <v>0</v>
      </c>
    </row>
    <row r="34" spans="1:9" ht="9.75" customHeight="1">
      <c r="A34" s="11"/>
      <c r="B34" s="4"/>
      <c r="C34" s="5" t="s">
        <v>32</v>
      </c>
      <c r="D34" s="10">
        <v>10096354</v>
      </c>
      <c r="E34" s="10"/>
      <c r="F34" s="10">
        <v>10096354</v>
      </c>
      <c r="G34" s="10">
        <v>10096354</v>
      </c>
      <c r="H34" s="15">
        <v>9685880.6500000004</v>
      </c>
      <c r="I34" s="10">
        <f>H34-D34</f>
        <v>-410473.34999999963</v>
      </c>
    </row>
    <row r="35" spans="1:9" ht="9.75" customHeight="1">
      <c r="A35" s="11"/>
      <c r="B35" s="4"/>
      <c r="C35" s="5" t="s">
        <v>33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0</v>
      </c>
    </row>
    <row r="36" spans="1:9" ht="9.75" customHeight="1">
      <c r="A36" s="11"/>
      <c r="B36" s="4"/>
      <c r="C36" s="5" t="s">
        <v>34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0</v>
      </c>
    </row>
    <row r="37" spans="1:9" ht="9.75" customHeight="1">
      <c r="A37" s="11"/>
      <c r="B37" s="33" t="s">
        <v>35</v>
      </c>
      <c r="C37" s="34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f t="shared" si="0"/>
        <v>0</v>
      </c>
    </row>
    <row r="38" spans="1:9" ht="9.75" customHeight="1">
      <c r="A38" s="11"/>
      <c r="B38" s="33" t="s">
        <v>36</v>
      </c>
      <c r="C38" s="34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0</v>
      </c>
    </row>
    <row r="39" spans="1:9" ht="9.75" customHeight="1">
      <c r="A39" s="11"/>
      <c r="B39" s="4"/>
      <c r="C39" s="5" t="s">
        <v>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0</v>
      </c>
    </row>
    <row r="40" spans="1:9" ht="9.75" customHeight="1">
      <c r="A40" s="11"/>
      <c r="B40" s="33" t="s">
        <v>38</v>
      </c>
      <c r="C40" s="34"/>
      <c r="D40" s="10">
        <f>SUM(D41:D42)</f>
        <v>107036591</v>
      </c>
      <c r="E40" s="10">
        <f t="shared" ref="E40:H40" si="5">SUM(E41:E42)</f>
        <v>0</v>
      </c>
      <c r="F40" s="10">
        <f t="shared" si="5"/>
        <v>107036591</v>
      </c>
      <c r="G40" s="10">
        <f t="shared" ref="G40" si="6">SUM(G41:G42)</f>
        <v>107036591</v>
      </c>
      <c r="H40" s="10">
        <f t="shared" si="5"/>
        <v>107436323.18000001</v>
      </c>
      <c r="I40" s="10">
        <f t="shared" si="0"/>
        <v>399732.18000000715</v>
      </c>
    </row>
    <row r="41" spans="1:9" ht="9.75" customHeight="1">
      <c r="A41" s="11"/>
      <c r="B41" s="4"/>
      <c r="C41" s="5" t="s">
        <v>39</v>
      </c>
      <c r="D41" s="10">
        <v>0</v>
      </c>
      <c r="E41" s="10">
        <v>0</v>
      </c>
      <c r="F41" s="10">
        <v>0</v>
      </c>
      <c r="G41" s="10">
        <v>0</v>
      </c>
      <c r="H41" s="10"/>
      <c r="I41" s="10">
        <f t="shared" si="0"/>
        <v>0</v>
      </c>
    </row>
    <row r="42" spans="1:9" ht="9.75" customHeight="1">
      <c r="A42" s="11"/>
      <c r="B42" s="4"/>
      <c r="C42" s="5" t="s">
        <v>40</v>
      </c>
      <c r="D42" s="10">
        <v>107036591</v>
      </c>
      <c r="E42" s="10"/>
      <c r="F42" s="10">
        <v>107036591</v>
      </c>
      <c r="G42" s="10">
        <v>107036591</v>
      </c>
      <c r="H42" s="10">
        <v>107436323.18000001</v>
      </c>
      <c r="I42" s="10">
        <f t="shared" si="0"/>
        <v>399732.18000000715</v>
      </c>
    </row>
    <row r="43" spans="1:9" ht="9.75" customHeight="1">
      <c r="A43" s="16"/>
      <c r="B43" s="7"/>
      <c r="C43" s="8"/>
      <c r="D43" s="10"/>
      <c r="E43" s="10"/>
      <c r="F43" s="10"/>
      <c r="G43" s="10"/>
      <c r="H43" s="10"/>
      <c r="I43" s="10"/>
    </row>
    <row r="44" spans="1:9" ht="9.75" customHeight="1">
      <c r="A44" s="28" t="s">
        <v>41</v>
      </c>
      <c r="B44" s="29"/>
      <c r="C44" s="30"/>
      <c r="D44" s="38">
        <f>SUM(D11+D12+D13+D14+D15+D16+D17+D18+D31+D37+D38+D40)</f>
        <v>2005804203</v>
      </c>
      <c r="E44" s="38">
        <f t="shared" ref="E44:H44" si="7">SUM(E11+E12+E13+E14+E15+E16+E17+E18+E31+E37+E38+E40)</f>
        <v>0</v>
      </c>
      <c r="F44" s="38">
        <f t="shared" si="7"/>
        <v>2005804203</v>
      </c>
      <c r="G44" s="38">
        <f t="shared" si="7"/>
        <v>2005804203</v>
      </c>
      <c r="H44" s="38">
        <f t="shared" si="7"/>
        <v>1924586548.95</v>
      </c>
      <c r="I44" s="38">
        <f>H44-D44</f>
        <v>-81217654.049999952</v>
      </c>
    </row>
    <row r="45" spans="1:9" ht="9.75" customHeight="1">
      <c r="A45" s="28" t="s">
        <v>42</v>
      </c>
      <c r="B45" s="29"/>
      <c r="C45" s="30"/>
      <c r="D45" s="38"/>
      <c r="E45" s="38"/>
      <c r="F45" s="38"/>
      <c r="G45" s="38"/>
      <c r="H45" s="38"/>
      <c r="I45" s="38"/>
    </row>
    <row r="46" spans="1:9" ht="9.75" customHeight="1">
      <c r="A46" s="28" t="s">
        <v>43</v>
      </c>
      <c r="B46" s="29"/>
      <c r="C46" s="30"/>
      <c r="D46" s="17"/>
      <c r="E46" s="17"/>
      <c r="F46" s="17"/>
      <c r="G46" s="17"/>
      <c r="H46" s="17"/>
      <c r="I46" s="17"/>
    </row>
    <row r="47" spans="1:9" ht="9.75" customHeight="1">
      <c r="A47" s="16"/>
      <c r="B47" s="7"/>
      <c r="C47" s="8"/>
      <c r="D47" s="10"/>
      <c r="E47" s="10"/>
      <c r="F47" s="10"/>
      <c r="G47" s="10"/>
      <c r="H47" s="10"/>
      <c r="I47" s="10"/>
    </row>
    <row r="48" spans="1:9" ht="9.75" customHeight="1">
      <c r="A48" s="28" t="s">
        <v>44</v>
      </c>
      <c r="B48" s="29"/>
      <c r="C48" s="30"/>
      <c r="D48" s="10"/>
      <c r="E48" s="10"/>
      <c r="F48" s="10"/>
      <c r="G48" s="10"/>
      <c r="H48" s="10"/>
      <c r="I48" s="10"/>
    </row>
    <row r="49" spans="1:9" ht="9.75" customHeight="1">
      <c r="A49" s="11"/>
      <c r="B49" s="33" t="s">
        <v>45</v>
      </c>
      <c r="C49" s="34"/>
      <c r="D49" s="10">
        <f>SUM(D50:D57)</f>
        <v>488247165</v>
      </c>
      <c r="E49" s="10">
        <f t="shared" ref="E49:H49" si="8">SUM(E50:E57)</f>
        <v>0</v>
      </c>
      <c r="F49" s="10">
        <f>SUM(F50:F57)</f>
        <v>488247165</v>
      </c>
      <c r="G49" s="10">
        <f>SUM(G50:G57)</f>
        <v>488247165</v>
      </c>
      <c r="H49" s="10">
        <f t="shared" si="8"/>
        <v>472580811</v>
      </c>
      <c r="I49" s="10">
        <f t="shared" ref="I49:I69" si="9">H49-D49</f>
        <v>-15666354</v>
      </c>
    </row>
    <row r="50" spans="1:9" ht="9.75" customHeight="1">
      <c r="A50" s="11"/>
      <c r="B50" s="4"/>
      <c r="C50" s="5" t="s">
        <v>46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f t="shared" si="9"/>
        <v>0</v>
      </c>
    </row>
    <row r="51" spans="1:9" ht="9.75" customHeight="1">
      <c r="A51" s="11"/>
      <c r="B51" s="4"/>
      <c r="C51" s="5" t="s">
        <v>47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f t="shared" si="9"/>
        <v>0</v>
      </c>
    </row>
    <row r="52" spans="1:9" ht="9.75" customHeight="1">
      <c r="A52" s="11"/>
      <c r="B52" s="4"/>
      <c r="C52" s="5" t="s">
        <v>48</v>
      </c>
      <c r="D52" s="10">
        <v>125130500</v>
      </c>
      <c r="E52" s="10"/>
      <c r="F52" s="10">
        <v>125130500</v>
      </c>
      <c r="G52" s="10">
        <v>125130500</v>
      </c>
      <c r="H52" s="10">
        <v>106639682</v>
      </c>
      <c r="I52" s="10">
        <f t="shared" si="9"/>
        <v>-18490818</v>
      </c>
    </row>
    <row r="53" spans="1:9" ht="9.75" customHeight="1">
      <c r="A53" s="11"/>
      <c r="B53" s="4"/>
      <c r="C53" s="6" t="s">
        <v>49</v>
      </c>
      <c r="D53" s="10">
        <v>363116665</v>
      </c>
      <c r="E53" s="10"/>
      <c r="F53" s="10">
        <v>363116665</v>
      </c>
      <c r="G53" s="10">
        <v>363116665</v>
      </c>
      <c r="H53" s="10">
        <v>365941129</v>
      </c>
      <c r="I53" s="10">
        <f t="shared" si="9"/>
        <v>2824464</v>
      </c>
    </row>
    <row r="54" spans="1:9" ht="9.75" customHeight="1">
      <c r="A54" s="11"/>
      <c r="B54" s="4"/>
      <c r="C54" s="5" t="s">
        <v>50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f t="shared" si="9"/>
        <v>0</v>
      </c>
    </row>
    <row r="55" spans="1:9" ht="9.75" customHeight="1">
      <c r="A55" s="11"/>
      <c r="B55" s="4"/>
      <c r="C55" s="5" t="s">
        <v>51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f t="shared" si="9"/>
        <v>0</v>
      </c>
    </row>
    <row r="56" spans="1:9" ht="9.75" customHeight="1">
      <c r="A56" s="11"/>
      <c r="B56" s="4"/>
      <c r="C56" s="6" t="s">
        <v>52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f t="shared" si="9"/>
        <v>0</v>
      </c>
    </row>
    <row r="57" spans="1:9" ht="9.75" customHeight="1">
      <c r="A57" s="11"/>
      <c r="B57" s="4"/>
      <c r="C57" s="3" t="s">
        <v>53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f t="shared" si="9"/>
        <v>0</v>
      </c>
    </row>
    <row r="58" spans="1:9" ht="9.75" customHeight="1">
      <c r="A58" s="11"/>
      <c r="B58" s="33" t="s">
        <v>54</v>
      </c>
      <c r="C58" s="34"/>
      <c r="D58" s="10">
        <f>SUM(D59:D62)</f>
        <v>0</v>
      </c>
      <c r="E58" s="10">
        <f>SUM(E59:E62)</f>
        <v>49223822.200000003</v>
      </c>
      <c r="F58" s="10">
        <f t="shared" ref="F58:H58" si="10">SUM(F59:F62)</f>
        <v>49223822.200000003</v>
      </c>
      <c r="G58" s="10">
        <f t="shared" si="10"/>
        <v>49223822.200000003</v>
      </c>
      <c r="H58" s="10">
        <f t="shared" si="10"/>
        <v>49223822.200000003</v>
      </c>
      <c r="I58" s="10">
        <f t="shared" si="9"/>
        <v>49223822.200000003</v>
      </c>
    </row>
    <row r="59" spans="1:9" ht="9.75" customHeight="1">
      <c r="A59" s="11"/>
      <c r="B59" s="4"/>
      <c r="C59" s="5" t="s">
        <v>55</v>
      </c>
      <c r="D59" s="10">
        <v>0</v>
      </c>
      <c r="E59" s="10"/>
      <c r="F59" s="10"/>
      <c r="G59" s="10"/>
      <c r="H59" s="10"/>
      <c r="I59" s="10">
        <f t="shared" si="9"/>
        <v>0</v>
      </c>
    </row>
    <row r="60" spans="1:9" ht="9.75" customHeight="1">
      <c r="A60" s="11"/>
      <c r="B60" s="4"/>
      <c r="C60" s="5" t="s">
        <v>56</v>
      </c>
      <c r="D60" s="10">
        <v>0</v>
      </c>
      <c r="E60" s="10"/>
      <c r="F60" s="10"/>
      <c r="G60" s="10"/>
      <c r="H60" s="10"/>
      <c r="I60" s="10">
        <f t="shared" si="9"/>
        <v>0</v>
      </c>
    </row>
    <row r="61" spans="1:9" ht="9.75" customHeight="1">
      <c r="A61" s="11"/>
      <c r="B61" s="4"/>
      <c r="C61" s="5" t="s">
        <v>57</v>
      </c>
      <c r="D61" s="10">
        <v>0</v>
      </c>
      <c r="E61" s="10"/>
      <c r="F61" s="10"/>
      <c r="G61" s="10"/>
      <c r="H61" s="10"/>
      <c r="I61" s="10">
        <f t="shared" si="9"/>
        <v>0</v>
      </c>
    </row>
    <row r="62" spans="1:9" ht="9.75" customHeight="1">
      <c r="A62" s="11"/>
      <c r="B62" s="4"/>
      <c r="C62" s="5" t="s">
        <v>58</v>
      </c>
      <c r="D62" s="10">
        <v>0</v>
      </c>
      <c r="E62" s="10">
        <v>49223822.200000003</v>
      </c>
      <c r="F62" s="10">
        <v>49223822.200000003</v>
      </c>
      <c r="G62" s="10">
        <v>49223822.200000003</v>
      </c>
      <c r="H62" s="10">
        <v>49223822.200000003</v>
      </c>
      <c r="I62" s="10">
        <f t="shared" si="9"/>
        <v>49223822.200000003</v>
      </c>
    </row>
    <row r="63" spans="1:9" ht="9.75" customHeight="1">
      <c r="A63" s="11"/>
      <c r="B63" s="33" t="s">
        <v>59</v>
      </c>
      <c r="C63" s="34"/>
      <c r="D63" s="10">
        <f>SUM(D64:D65)</f>
        <v>0</v>
      </c>
      <c r="E63" s="10">
        <f t="shared" ref="E63:H63" si="11">SUM(E64:E65)</f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9"/>
        <v>0</v>
      </c>
    </row>
    <row r="64" spans="1:9" ht="9.75" customHeight="1">
      <c r="A64" s="11"/>
      <c r="B64" s="4"/>
      <c r="C64" s="6" t="s">
        <v>60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f t="shared" si="9"/>
        <v>0</v>
      </c>
    </row>
    <row r="65" spans="1:10" ht="9.75" customHeight="1">
      <c r="A65" s="11"/>
      <c r="B65" s="4"/>
      <c r="C65" s="5" t="s">
        <v>61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f t="shared" si="9"/>
        <v>0</v>
      </c>
    </row>
    <row r="66" spans="1:10" ht="9.75" customHeight="1">
      <c r="A66" s="11"/>
      <c r="B66" s="33" t="s">
        <v>62</v>
      </c>
      <c r="C66" s="34"/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f t="shared" si="9"/>
        <v>0</v>
      </c>
    </row>
    <row r="67" spans="1:10" ht="9.75" customHeight="1">
      <c r="A67" s="11"/>
      <c r="B67" s="33" t="s">
        <v>63</v>
      </c>
      <c r="C67" s="34"/>
      <c r="D67" s="10">
        <v>0</v>
      </c>
      <c r="E67" s="10">
        <v>6563368.2699999996</v>
      </c>
      <c r="F67" s="10">
        <v>6563368.2699999996</v>
      </c>
      <c r="G67" s="10">
        <v>6563368.2699999996</v>
      </c>
      <c r="H67" s="10">
        <v>6563368.2699999996</v>
      </c>
      <c r="I67" s="10">
        <f t="shared" si="9"/>
        <v>6563368.2699999996</v>
      </c>
    </row>
    <row r="68" spans="1:10" ht="9.75" customHeight="1">
      <c r="A68" s="16"/>
      <c r="B68" s="31"/>
      <c r="C68" s="32"/>
      <c r="D68" s="10"/>
      <c r="E68" s="10"/>
      <c r="F68" s="10"/>
      <c r="G68" s="10"/>
      <c r="H68" s="10"/>
      <c r="I68" s="10">
        <f t="shared" si="9"/>
        <v>0</v>
      </c>
    </row>
    <row r="69" spans="1:10" ht="9.75" customHeight="1">
      <c r="A69" s="28" t="s">
        <v>64</v>
      </c>
      <c r="B69" s="29"/>
      <c r="C69" s="30"/>
      <c r="D69" s="18">
        <f>D49+D58+D63+D66+D67</f>
        <v>488247165</v>
      </c>
      <c r="E69" s="18">
        <f t="shared" ref="E69" si="12">E49+E58+E63+E66+E67</f>
        <v>55787190.469999999</v>
      </c>
      <c r="F69" s="18">
        <f>F49+F58+F63+F66+F67</f>
        <v>544034355.47000003</v>
      </c>
      <c r="G69" s="18">
        <f>G49+G58+G63+G66+G67</f>
        <v>544034355.47000003</v>
      </c>
      <c r="H69" s="18">
        <f>H49+H58+H63+H66+H67</f>
        <v>528368001.46999997</v>
      </c>
      <c r="I69" s="10">
        <f t="shared" si="9"/>
        <v>40120836.469999969</v>
      </c>
    </row>
    <row r="70" spans="1:10" ht="9.75" customHeight="1">
      <c r="A70" s="16"/>
      <c r="B70" s="31"/>
      <c r="C70" s="32"/>
      <c r="D70" s="10"/>
      <c r="E70" s="10"/>
      <c r="F70" s="10"/>
      <c r="G70" s="10"/>
      <c r="H70" s="10"/>
      <c r="I70" s="10">
        <f t="shared" ref="I70:I73" si="13">D70-H70</f>
        <v>0</v>
      </c>
    </row>
    <row r="71" spans="1:10" ht="9.75" customHeight="1">
      <c r="A71" s="28" t="s">
        <v>65</v>
      </c>
      <c r="B71" s="29"/>
      <c r="C71" s="30"/>
      <c r="D71" s="18">
        <f>SUM(D72)</f>
        <v>0</v>
      </c>
      <c r="E71" s="18">
        <f>SUM(E72)</f>
        <v>0</v>
      </c>
      <c r="F71" s="18">
        <f t="shared" ref="F71:H71" si="14">SUM(F72)</f>
        <v>0</v>
      </c>
      <c r="G71" s="18">
        <f t="shared" si="14"/>
        <v>0</v>
      </c>
      <c r="H71" s="18">
        <f t="shared" si="14"/>
        <v>0</v>
      </c>
      <c r="I71" s="10">
        <f t="shared" si="13"/>
        <v>0</v>
      </c>
      <c r="J71" s="19"/>
    </row>
    <row r="72" spans="1:10" ht="9.75" customHeight="1">
      <c r="A72" s="11"/>
      <c r="B72" s="33" t="s">
        <v>66</v>
      </c>
      <c r="C72" s="34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f t="shared" si="13"/>
        <v>0</v>
      </c>
    </row>
    <row r="73" spans="1:10" ht="9.75" customHeight="1">
      <c r="A73" s="16"/>
      <c r="B73" s="31"/>
      <c r="C73" s="32"/>
      <c r="D73" s="10"/>
      <c r="E73" s="10"/>
      <c r="F73" s="10"/>
      <c r="G73" s="10"/>
      <c r="H73" s="10"/>
      <c r="I73" s="10">
        <f t="shared" si="13"/>
        <v>0</v>
      </c>
    </row>
    <row r="74" spans="1:10" ht="9.75" customHeight="1">
      <c r="A74" s="28" t="s">
        <v>67</v>
      </c>
      <c r="B74" s="29"/>
      <c r="C74" s="30"/>
      <c r="D74" s="18">
        <f>D44+D69+D71</f>
        <v>2494051368</v>
      </c>
      <c r="E74" s="18">
        <f t="shared" ref="E74:H74" si="15">E44+E69+E71</f>
        <v>55787190.469999999</v>
      </c>
      <c r="F74" s="18">
        <f t="shared" si="15"/>
        <v>2549838558.4700003</v>
      </c>
      <c r="G74" s="18">
        <f>F74</f>
        <v>2549838558.4700003</v>
      </c>
      <c r="H74" s="18">
        <f t="shared" si="15"/>
        <v>2452954550.4200001</v>
      </c>
      <c r="I74" s="18">
        <f>I44+I69+I71</f>
        <v>-41096817.579999983</v>
      </c>
    </row>
    <row r="75" spans="1:10" ht="9.75" customHeight="1">
      <c r="A75" s="16"/>
      <c r="B75" s="31"/>
      <c r="C75" s="32"/>
      <c r="D75" s="10"/>
      <c r="E75" s="10"/>
      <c r="F75" s="10"/>
      <c r="G75" s="10"/>
      <c r="H75" s="10"/>
      <c r="I75" s="10"/>
    </row>
    <row r="76" spans="1:10" ht="9.75" customHeight="1">
      <c r="A76" s="11"/>
      <c r="B76" s="35" t="s">
        <v>68</v>
      </c>
      <c r="C76" s="30"/>
      <c r="D76" s="10"/>
      <c r="E76" s="10"/>
      <c r="F76" s="10"/>
      <c r="G76" s="10"/>
      <c r="H76" s="10"/>
      <c r="I76" s="10"/>
    </row>
    <row r="77" spans="1:10" ht="9.75" customHeight="1">
      <c r="A77" s="11"/>
      <c r="B77" s="36" t="s">
        <v>69</v>
      </c>
      <c r="C77" s="37"/>
      <c r="D77" s="10">
        <f>D44</f>
        <v>2005804203</v>
      </c>
      <c r="E77" s="10">
        <f t="shared" ref="E77:I77" si="16">E44</f>
        <v>0</v>
      </c>
      <c r="F77" s="10">
        <f t="shared" si="16"/>
        <v>2005804203</v>
      </c>
      <c r="G77" s="10">
        <f>F77</f>
        <v>2005804203</v>
      </c>
      <c r="H77" s="10">
        <f t="shared" si="16"/>
        <v>1924586548.95</v>
      </c>
      <c r="I77" s="10">
        <f t="shared" si="16"/>
        <v>-81217654.049999952</v>
      </c>
    </row>
    <row r="78" spans="1:10" ht="9.75" customHeight="1">
      <c r="A78" s="11"/>
      <c r="B78" s="36" t="s">
        <v>70</v>
      </c>
      <c r="C78" s="37"/>
      <c r="D78" s="10">
        <f>D69</f>
        <v>488247165</v>
      </c>
      <c r="E78" s="10">
        <f>E69</f>
        <v>55787190.469999999</v>
      </c>
      <c r="F78" s="10">
        <f t="shared" ref="F78:H78" si="17">F69</f>
        <v>544034355.47000003</v>
      </c>
      <c r="G78" s="10">
        <f t="shared" si="17"/>
        <v>544034355.47000003</v>
      </c>
      <c r="H78" s="10">
        <f t="shared" si="17"/>
        <v>528368001.46999997</v>
      </c>
      <c r="I78" s="10">
        <f>D78-H78</f>
        <v>-40120836.469999969</v>
      </c>
    </row>
    <row r="79" spans="1:10" ht="9.75" customHeight="1">
      <c r="A79" s="11"/>
      <c r="B79" s="35" t="s">
        <v>71</v>
      </c>
      <c r="C79" s="30"/>
      <c r="D79" s="18">
        <f>SUM(D77:D78)</f>
        <v>2494051368</v>
      </c>
      <c r="E79" s="18">
        <f t="shared" ref="E79:G79" si="18">SUM(E77:E78)</f>
        <v>55787190.469999999</v>
      </c>
      <c r="F79" s="18">
        <f t="shared" si="18"/>
        <v>2549838558.4700003</v>
      </c>
      <c r="G79" s="18">
        <f t="shared" si="18"/>
        <v>2549838558.4700003</v>
      </c>
      <c r="H79" s="18">
        <f>SUM(H77:H78)</f>
        <v>2452954550.4200001</v>
      </c>
      <c r="I79" s="10">
        <f>D79-H79</f>
        <v>41096817.579999924</v>
      </c>
    </row>
    <row r="80" spans="1:10" ht="9.75" customHeight="1" thickBot="1">
      <c r="A80" s="20"/>
      <c r="B80" s="26"/>
      <c r="C80" s="27"/>
      <c r="D80" s="21"/>
      <c r="E80" s="21"/>
      <c r="F80" s="21"/>
      <c r="G80" s="21"/>
      <c r="H80" s="21"/>
      <c r="I80" s="21"/>
    </row>
    <row r="82" spans="4:8" ht="9.75" customHeight="1">
      <c r="D82" s="22"/>
    </row>
    <row r="83" spans="4:8" ht="9.75" customHeight="1">
      <c r="H83" s="23"/>
    </row>
    <row r="85" spans="4:8" ht="9.75" customHeight="1">
      <c r="H85" s="19"/>
    </row>
    <row r="87" spans="4:8" ht="9.75" customHeight="1">
      <c r="D87" s="24"/>
    </row>
  </sheetData>
  <mergeCells count="64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B31:C31"/>
    <mergeCell ref="D18:D19"/>
    <mergeCell ref="E18:E19"/>
    <mergeCell ref="B58:C58"/>
    <mergeCell ref="B63:C63"/>
    <mergeCell ref="B66:C66"/>
    <mergeCell ref="B67:C67"/>
    <mergeCell ref="B38:C38"/>
    <mergeCell ref="B40:C40"/>
    <mergeCell ref="A44:C44"/>
    <mergeCell ref="A45:C45"/>
    <mergeCell ref="F44:F45"/>
    <mergeCell ref="G44:G45"/>
    <mergeCell ref="H44:H45"/>
    <mergeCell ref="I44:I45"/>
    <mergeCell ref="A46:C46"/>
    <mergeCell ref="E44:E45"/>
    <mergeCell ref="D44:D45"/>
    <mergeCell ref="B1:C1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8:C48"/>
    <mergeCell ref="B49:C49"/>
  </mergeCells>
  <pageMargins left="0.70866141732283472" right="0.39370078740157483" top="0.15748031496062992" bottom="0" header="0.31496062992125984" footer="0.31496062992125984"/>
  <pageSetup scale="75" orientation="landscape" r:id="rId1"/>
  <ignoredErrors>
    <ignoredError sqref="G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mrosas</cp:lastModifiedBy>
  <cp:lastPrinted>2018-07-31T19:32:40Z</cp:lastPrinted>
  <dcterms:created xsi:type="dcterms:W3CDTF">2018-06-28T18:26:56Z</dcterms:created>
  <dcterms:modified xsi:type="dcterms:W3CDTF">2018-07-31T21:37:18Z</dcterms:modified>
</cp:coreProperties>
</file>