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Sheet5" sheetId="5" r:id="rId1"/>
  </sheets>
  <calcPr calcId="124519"/>
</workbook>
</file>

<file path=xl/calcChain.xml><?xml version="1.0" encoding="utf-8"?>
<calcChain xmlns="http://schemas.openxmlformats.org/spreadsheetml/2006/main">
  <c r="G77" i="5"/>
  <c r="G74"/>
  <c r="G41"/>
  <c r="G66"/>
  <c r="G65"/>
  <c r="G64"/>
  <c r="F67"/>
  <c r="G67" s="1"/>
  <c r="F63"/>
  <c r="F66"/>
  <c r="F65"/>
  <c r="F64"/>
  <c r="H62"/>
  <c r="G62"/>
  <c r="F62"/>
  <c r="G61"/>
  <c r="G60"/>
  <c r="G59"/>
  <c r="F61"/>
  <c r="F60"/>
  <c r="F59"/>
  <c r="F57"/>
  <c r="F56"/>
  <c r="F55"/>
  <c r="F54"/>
  <c r="F53"/>
  <c r="F52"/>
  <c r="F51"/>
  <c r="F50"/>
  <c r="D49"/>
  <c r="H41"/>
  <c r="F38" l="1"/>
  <c r="F42"/>
  <c r="F41"/>
  <c r="F39"/>
  <c r="F37"/>
  <c r="D40"/>
  <c r="F36"/>
  <c r="F35"/>
  <c r="F34"/>
  <c r="F33"/>
  <c r="F32"/>
  <c r="F31" l="1"/>
  <c r="F21"/>
  <c r="F22"/>
  <c r="F23"/>
  <c r="F24"/>
  <c r="F25"/>
  <c r="F26"/>
  <c r="F27"/>
  <c r="F28"/>
  <c r="F29"/>
  <c r="F30"/>
  <c r="F20"/>
  <c r="F17"/>
  <c r="F14"/>
  <c r="F15"/>
  <c r="F16"/>
  <c r="F12"/>
  <c r="F13"/>
  <c r="F11"/>
  <c r="G49" l="1"/>
  <c r="G40"/>
  <c r="G31"/>
  <c r="G18"/>
  <c r="I15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34"/>
  <c r="I35"/>
  <c r="I36"/>
  <c r="I37"/>
  <c r="I38"/>
  <c r="I39"/>
  <c r="I41"/>
  <c r="I42"/>
  <c r="I22"/>
  <c r="I23"/>
  <c r="I24"/>
  <c r="I25"/>
  <c r="I26"/>
  <c r="I27"/>
  <c r="I28"/>
  <c r="I29"/>
  <c r="I30"/>
  <c r="I32"/>
  <c r="I33"/>
  <c r="I16"/>
  <c r="I17"/>
  <c r="I19"/>
  <c r="I20"/>
  <c r="I21"/>
  <c r="I12"/>
  <c r="I13"/>
  <c r="I14"/>
  <c r="I11"/>
  <c r="I70"/>
  <c r="I71"/>
  <c r="I72"/>
  <c r="I73"/>
  <c r="G69"/>
  <c r="G78" s="1"/>
  <c r="D69"/>
  <c r="D78" s="1"/>
  <c r="F49"/>
  <c r="F40"/>
  <c r="F18"/>
  <c r="F58"/>
  <c r="G58"/>
  <c r="H58"/>
  <c r="I58" s="1"/>
  <c r="E58"/>
  <c r="E69" s="1"/>
  <c r="E78" s="1"/>
  <c r="G71"/>
  <c r="E71"/>
  <c r="F71"/>
  <c r="H71"/>
  <c r="E63"/>
  <c r="G63"/>
  <c r="H63"/>
  <c r="D63"/>
  <c r="D58"/>
  <c r="E49"/>
  <c r="H49"/>
  <c r="E18"/>
  <c r="H18"/>
  <c r="E31"/>
  <c r="H31"/>
  <c r="H40"/>
  <c r="I40" s="1"/>
  <c r="D18"/>
  <c r="D44" s="1"/>
  <c r="D77" s="1"/>
  <c r="D31"/>
  <c r="I31" s="1"/>
  <c r="D71"/>
  <c r="H69" l="1"/>
  <c r="F69"/>
  <c r="F78" s="1"/>
  <c r="I69"/>
  <c r="H78"/>
  <c r="I78" s="1"/>
  <c r="I49"/>
  <c r="F44"/>
  <c r="G44"/>
  <c r="I18"/>
  <c r="D74"/>
  <c r="D79"/>
  <c r="H44"/>
  <c r="H77" l="1"/>
  <c r="H79" s="1"/>
  <c r="I44"/>
  <c r="H74"/>
  <c r="I74" l="1"/>
  <c r="I77"/>
  <c r="E40"/>
  <c r="E44" s="1"/>
  <c r="F77"/>
  <c r="F79" l="1"/>
  <c r="G79"/>
  <c r="I79" s="1"/>
  <c r="E77"/>
  <c r="E79" s="1"/>
  <c r="E74"/>
  <c r="F74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<sst xmlns="http://schemas.openxmlformats.org/spreadsheetml/2006/main" count="76" uniqueCount="76">
  <si>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</si>
  <si>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</si>
  <si>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</si>
  <si>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</si>
  <si>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</si>
  <si>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</si>
  <si>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</si>
  <si>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</si>
  <si>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</si>
  <si>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</si>
  <si>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</si>
  <si>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</si>
  <si>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</si>
  <si>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</si>
  <si>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</si>
  <si>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</si>
  <si>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</si>
  <si>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</si>
  <si>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</si>
  <si>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</si>
  <si>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</si>
  <si>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</si>
  <si>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</si>
  <si>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</si>
  <si>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</si>
  <si>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</si>
  <si>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</si>
  <si>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</si>
  <si>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</si>
  <si>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</si>
  <si>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</si>
  <si>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</si>
  <si>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</si>
  <si>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</si>
  <si>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</si>
  <si>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</si>
  <si>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</si>
  <si>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</si>
  <si>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</si>
  <si>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</si>
  <si>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</si>
  <si>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</si>
  <si>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</si>
  <si>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</si>
  <si>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</si>
  <si>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</si>
  <si>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</si>
  <si>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</si>
  <si>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</si>
  <si>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</si>
  <si>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</si>
  <si>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</si>
  <si>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</si>
  <si>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</si>
  <si>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</si>
  <si>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</si>
  <si>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</si>
  <si>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</si>
  <si>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</si>
  <si>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</si>
  <si>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</si>
  <si>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</si>
  <si>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</si>
  <si>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</si>
  <si>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</si>
  <si>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</si>
  <si>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</si>
  <si>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</si>
  <si>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</si>
  <si>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</si>
  <si>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</si>
  <si>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</si>
  <si>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</si>
  <si>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>Diferencia</t>
  </si>
  <si>
    <t xml:space="preserve">Del 1 de enero al 31 de diciembre de 2018 </t>
  </si>
  <si>
    <t>MUNICIPIO DE JUAREZ, CHIHUAHUA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</si>
</sst>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0" applyNumberFormat="0" applyAlignment="0" applyProtection="0"/>
    <xf numFmtId="0" fontId="13" fillId="8" borderId="21" applyNumberFormat="0" applyAlignment="0" applyProtection="0"/>
    <xf numFmtId="0" fontId="14" fillId="8" borderId="20" applyNumberFormat="0" applyAlignment="0" applyProtection="0"/>
    <xf numFmtId="0" fontId="15" fillId="0" borderId="22" applyNumberFormat="0" applyFill="0" applyAlignment="0" applyProtection="0"/>
    <xf numFmtId="0" fontId="16" fillId="9" borderId="23" applyNumberFormat="0" applyAlignment="0" applyProtection="0"/>
    <xf numFmtId="0" fontId="17" fillId="0" borderId="0" applyNumberFormat="0" applyFill="0" applyBorder="0" applyAlignment="0" applyProtection="0"/>
    <xf numFmtId="0" fontId="4" fillId="10" borderId="2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justify"/>
    </xf>
    <xf numFmtId="164" fontId="3" fillId="0" borderId="0" xfId="0" applyNumberFormat="1" applyFont="1"/>
    <xf numFmtId="0" fontId="1" fillId="0" borderId="9" xfId="0" applyFont="1" applyBorder="1" applyAlignment="1">
      <alignment horizontal="justify"/>
    </xf>
    <xf numFmtId="43" fontId="3" fillId="0" borderId="0" xfId="1" applyFont="1"/>
    <xf numFmtId="164" fontId="3" fillId="0" borderId="0" xfId="1" applyNumberFormat="1" applyFont="1"/>
    <xf numFmtId="43" fontId="3" fillId="0" borderId="0" xfId="0" applyNumberFormat="1" applyFont="1"/>
    <xf numFmtId="3" fontId="1" fillId="0" borderId="0" xfId="0" applyNumberFormat="1" applyFont="1" applyAlignment="1">
      <alignment horizontal="right" wrapText="1"/>
    </xf>
    <xf numFmtId="0" fontId="1" fillId="0" borderId="6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3" fontId="1" fillId="2" borderId="7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164" fontId="1" fillId="0" borderId="8" xfId="1" applyNumberFormat="1" applyFont="1" applyBorder="1" applyAlignment="1">
      <alignment horizontal="right"/>
    </xf>
    <xf numFmtId="164" fontId="1" fillId="0" borderId="11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164" fontId="1" fillId="0" borderId="0" xfId="1" applyNumberFormat="1" applyFont="1"/>
    <xf numFmtId="4" fontId="1" fillId="0" borderId="0" xfId="0" applyNumberFormat="1" applyFont="1" applyAlignment="1">
      <alignment horizontal="right" wrapText="1"/>
    </xf>
    <xf numFmtId="164" fontId="1" fillId="0" borderId="5" xfId="1" applyNumberFormat="1" applyFont="1" applyBorder="1"/>
    <xf numFmtId="3" fontId="2" fillId="0" borderId="5" xfId="1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wrapText="1"/>
    </xf>
    <xf numFmtId="3" fontId="2" fillId="0" borderId="5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3" borderId="8" xfId="0" applyFill="1" applyBorder="1"/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3" fontId="1" fillId="0" borderId="7" xfId="1" applyNumberFormat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3" fontId="1" fillId="0" borderId="26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3" fontId="2" fillId="0" borderId="7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26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7"/>
  <sheetViews>
    <sheetView showGridLines="0" tabSelected="1" workbookViewId="0">
      <selection activeCell="D82" sqref="D82"/>
    </sheetView>
  </sheetViews>
  <sheetFormatPr defaultRowHeight="9.75" customHeight="1"/>
  <cols>
    <col min="1" max="1" width="4.5703125" style="2" customWidth="1"/>
    <col min="2" max="2" width="4.7109375" style="2" customWidth="1"/>
    <col min="3" max="3" width="61" style="2" bestFit="1" customWidth="1"/>
    <col min="4" max="4" width="15.85546875" style="2" customWidth="1"/>
    <col min="5" max="5" width="12.85546875" style="2" customWidth="1"/>
    <col min="6" max="6" width="15.140625" style="2" customWidth="1"/>
    <col min="7" max="7" width="16" style="2" customWidth="1"/>
    <col min="8" max="8" width="16.28515625" style="2" customWidth="1"/>
    <col min="9" max="9" width="14.7109375" style="2" customWidth="1"/>
    <col min="10" max="10" width="12.5703125" style="2" bestFit="1" customWidth="1"/>
    <col min="11" max="16384" width="9.140625" style="2"/>
  </cols>
  <sheetData>
    <row r="1" spans="1:9" ht="9.75" customHeight="1">
      <c r="A1" s="1"/>
      <c r="B1" s="88"/>
      <c r="C1" s="88"/>
    </row>
    <row r="2" spans="1:9" ht="12">
      <c r="A2" s="50" t="s">
        <v>75</v>
      </c>
      <c r="B2" s="50"/>
      <c r="C2" s="50"/>
      <c r="D2" s="50"/>
      <c r="E2" s="50"/>
      <c r="F2" s="50"/>
      <c r="G2" s="50"/>
      <c r="H2" s="50"/>
      <c r="I2" s="50"/>
    </row>
    <row r="3" spans="1:9" ht="12">
      <c r="A3" s="50" t="s">
        <v>3</v>
      </c>
      <c r="B3" s="50"/>
      <c r="C3" s="50"/>
      <c r="D3" s="50"/>
      <c r="E3" s="50"/>
      <c r="F3" s="50"/>
      <c r="G3" s="50"/>
      <c r="H3" s="50"/>
      <c r="I3" s="50"/>
    </row>
    <row r="4" spans="1:9" ht="9.75" customHeight="1">
      <c r="A4" s="50" t="s">
        <v>74</v>
      </c>
      <c r="B4" s="50"/>
      <c r="C4" s="50"/>
      <c r="D4" s="50"/>
      <c r="E4" s="50"/>
      <c r="F4" s="50"/>
      <c r="G4" s="50"/>
      <c r="H4" s="50"/>
      <c r="I4" s="50"/>
    </row>
    <row r="5" spans="1:9" ht="9.75" customHeight="1" thickBot="1">
      <c r="A5" s="50" t="s">
        <v>0</v>
      </c>
      <c r="B5" s="50"/>
      <c r="C5" s="50"/>
      <c r="D5" s="50"/>
      <c r="E5" s="50"/>
      <c r="F5" s="50"/>
      <c r="G5" s="50"/>
      <c r="H5" s="50"/>
      <c r="I5" s="50"/>
    </row>
    <row r="6" spans="1:9" ht="9.75" customHeight="1" thickBot="1">
      <c r="A6" s="51"/>
      <c r="B6" s="52"/>
      <c r="C6" s="53"/>
      <c r="D6" s="54" t="s">
        <v>4</v>
      </c>
      <c r="E6" s="55"/>
      <c r="F6" s="55"/>
      <c r="G6" s="55"/>
      <c r="H6" s="56"/>
      <c r="I6" s="57" t="s">
        <v>73</v>
      </c>
    </row>
    <row r="7" spans="1:9" ht="9.75" customHeight="1">
      <c r="A7" s="60" t="s">
        <v>2</v>
      </c>
      <c r="B7" s="61"/>
      <c r="C7" s="62"/>
      <c r="D7" s="51" t="s">
        <v>72</v>
      </c>
      <c r="E7" s="68" t="s">
        <v>5</v>
      </c>
      <c r="F7" s="53" t="s">
        <v>6</v>
      </c>
      <c r="G7" s="57" t="s">
        <v>1</v>
      </c>
      <c r="H7" s="57" t="s">
        <v>7</v>
      </c>
      <c r="I7" s="58"/>
    </row>
    <row r="8" spans="1:9" ht="9.75" customHeight="1" thickBot="1">
      <c r="A8" s="63"/>
      <c r="B8" s="64"/>
      <c r="C8" s="65"/>
      <c r="D8" s="63"/>
      <c r="E8" s="69"/>
      <c r="F8" s="65"/>
      <c r="G8" s="59"/>
      <c r="H8" s="59"/>
      <c r="I8" s="59"/>
    </row>
    <row r="9" spans="1:9" ht="9.75" customHeight="1">
      <c r="A9" s="70"/>
      <c r="B9" s="71"/>
      <c r="C9" s="72"/>
      <c r="D9" s="19"/>
      <c r="E9" s="22"/>
      <c r="F9" s="23"/>
      <c r="G9" s="22"/>
      <c r="H9" s="24"/>
      <c r="I9" s="22"/>
    </row>
    <row r="10" spans="1:9" ht="9.75" customHeight="1">
      <c r="A10" s="73" t="s">
        <v>8</v>
      </c>
      <c r="B10" s="74"/>
      <c r="C10" s="75"/>
      <c r="D10" s="27"/>
      <c r="E10" s="25"/>
      <c r="F10" s="26"/>
      <c r="G10" s="25"/>
      <c r="H10" s="27"/>
      <c r="I10" s="25"/>
    </row>
    <row r="11" spans="1:9" ht="9.75" customHeight="1">
      <c r="A11" s="9"/>
      <c r="B11" s="66" t="s">
        <v>9</v>
      </c>
      <c r="C11" s="67"/>
      <c r="D11" s="16">
        <v>1177259000</v>
      </c>
      <c r="E11" s="28"/>
      <c r="F11" s="29">
        <f>SUM(D11+E11)</f>
        <v>1177259000</v>
      </c>
      <c r="G11" s="21">
        <v>1176189650.55</v>
      </c>
      <c r="H11" s="16">
        <v>1176189650.55</v>
      </c>
      <c r="I11" s="28">
        <f>H11-D11</f>
        <v>-1069349.4500000477</v>
      </c>
    </row>
    <row r="12" spans="1:9" ht="9.75" customHeight="1">
      <c r="A12" s="9"/>
      <c r="B12" s="66" t="s">
        <v>10</v>
      </c>
      <c r="C12" s="67"/>
      <c r="D12" s="30">
        <v>0</v>
      </c>
      <c r="E12" s="28">
        <v>0</v>
      </c>
      <c r="F12" s="29">
        <f t="shared" ref="F12:F17" si="0">SUM(D12+E12)</f>
        <v>0</v>
      </c>
      <c r="G12" s="28">
        <v>0</v>
      </c>
      <c r="H12" s="30">
        <v>0</v>
      </c>
      <c r="I12" s="28">
        <f t="shared" ref="I12:I42" si="1">H12-D12</f>
        <v>0</v>
      </c>
    </row>
    <row r="13" spans="1:9" ht="9.75" customHeight="1">
      <c r="A13" s="9"/>
      <c r="B13" s="66" t="s">
        <v>11</v>
      </c>
      <c r="C13" s="67"/>
      <c r="D13" s="30">
        <v>0</v>
      </c>
      <c r="E13" s="28">
        <v>0</v>
      </c>
      <c r="F13" s="29">
        <f t="shared" si="0"/>
        <v>0</v>
      </c>
      <c r="G13" s="28">
        <v>0</v>
      </c>
      <c r="H13" s="30">
        <v>0</v>
      </c>
      <c r="I13" s="28">
        <f t="shared" si="1"/>
        <v>0</v>
      </c>
    </row>
    <row r="14" spans="1:9" ht="9.75" customHeight="1">
      <c r="A14" s="9"/>
      <c r="B14" s="66" t="s">
        <v>12</v>
      </c>
      <c r="C14" s="67"/>
      <c r="D14" s="16">
        <v>478149684</v>
      </c>
      <c r="E14" s="28"/>
      <c r="F14" s="29">
        <f>SUM(D14+E14)</f>
        <v>478149684</v>
      </c>
      <c r="G14" s="21">
        <v>504691028.48000002</v>
      </c>
      <c r="H14" s="16">
        <v>504691028.48000002</v>
      </c>
      <c r="I14" s="28">
        <f t="shared" si="1"/>
        <v>26541344.480000019</v>
      </c>
    </row>
    <row r="15" spans="1:9" ht="9.75" customHeight="1">
      <c r="A15" s="9"/>
      <c r="B15" s="66" t="s">
        <v>13</v>
      </c>
      <c r="C15" s="67"/>
      <c r="D15" s="16">
        <v>38038000</v>
      </c>
      <c r="E15" s="28"/>
      <c r="F15" s="29">
        <f t="shared" si="0"/>
        <v>38038000</v>
      </c>
      <c r="G15" s="21">
        <v>69402483.739999995</v>
      </c>
      <c r="H15" s="16">
        <v>69402483.739999995</v>
      </c>
      <c r="I15" s="28">
        <f>H15-D15</f>
        <v>31364483.739999995</v>
      </c>
    </row>
    <row r="16" spans="1:9" ht="9.75" customHeight="1">
      <c r="A16" s="9"/>
      <c r="B16" s="66" t="s">
        <v>14</v>
      </c>
      <c r="C16" s="67"/>
      <c r="D16" s="16">
        <v>159110316</v>
      </c>
      <c r="E16" s="28"/>
      <c r="F16" s="29">
        <f t="shared" si="0"/>
        <v>159110316</v>
      </c>
      <c r="G16" s="21">
        <v>120141440.04000001</v>
      </c>
      <c r="H16" s="16">
        <v>120141440.04000001</v>
      </c>
      <c r="I16" s="28">
        <f t="shared" si="1"/>
        <v>-38968875.959999993</v>
      </c>
    </row>
    <row r="17" spans="1:9" ht="9.75" customHeight="1">
      <c r="A17" s="9"/>
      <c r="B17" s="66" t="s">
        <v>15</v>
      </c>
      <c r="C17" s="67"/>
      <c r="D17" s="30">
        <v>0</v>
      </c>
      <c r="E17" s="28">
        <v>0</v>
      </c>
      <c r="F17" s="29">
        <f t="shared" si="0"/>
        <v>0</v>
      </c>
      <c r="G17" s="28">
        <v>0</v>
      </c>
      <c r="H17" s="30">
        <v>0</v>
      </c>
      <c r="I17" s="28">
        <f t="shared" si="1"/>
        <v>0</v>
      </c>
    </row>
    <row r="18" spans="1:9" ht="9.75" customHeight="1">
      <c r="A18" s="78"/>
      <c r="B18" s="66" t="s">
        <v>16</v>
      </c>
      <c r="C18" s="67"/>
      <c r="D18" s="82">
        <f>SUM(D20:D30)</f>
        <v>1313298905</v>
      </c>
      <c r="E18" s="80">
        <f t="shared" ref="E18:H18" si="2">SUM(E20:E30)</f>
        <v>0</v>
      </c>
      <c r="F18" s="79">
        <f t="shared" si="2"/>
        <v>1313298905</v>
      </c>
      <c r="G18" s="80">
        <f t="shared" ref="G18" si="3">SUM(G20:G30)</f>
        <v>1339536118.2600002</v>
      </c>
      <c r="H18" s="81">
        <f t="shared" si="2"/>
        <v>1339536118.2600002</v>
      </c>
      <c r="I18" s="28">
        <f t="shared" si="1"/>
        <v>26237213.260000229</v>
      </c>
    </row>
    <row r="19" spans="1:9" ht="9.75" customHeight="1">
      <c r="A19" s="78"/>
      <c r="B19" s="66" t="s">
        <v>17</v>
      </c>
      <c r="C19" s="67"/>
      <c r="D19" s="82"/>
      <c r="E19" s="80"/>
      <c r="F19" s="79"/>
      <c r="G19" s="80"/>
      <c r="H19" s="81"/>
      <c r="I19" s="28">
        <f t="shared" si="1"/>
        <v>0</v>
      </c>
    </row>
    <row r="20" spans="1:9" ht="9.75" customHeight="1">
      <c r="A20" s="9"/>
      <c r="B20" s="4"/>
      <c r="C20" s="5" t="s">
        <v>18</v>
      </c>
      <c r="D20" s="16">
        <v>765165385</v>
      </c>
      <c r="E20" s="28"/>
      <c r="F20" s="29">
        <f t="shared" ref="F20:F42" si="4">SUM(D20+E20)</f>
        <v>765165385</v>
      </c>
      <c r="G20" s="21">
        <v>721235106.46000004</v>
      </c>
      <c r="H20" s="16">
        <v>721235106.46000004</v>
      </c>
      <c r="I20" s="28">
        <f t="shared" si="1"/>
        <v>-43930278.539999962</v>
      </c>
    </row>
    <row r="21" spans="1:9" ht="9.75" customHeight="1">
      <c r="A21" s="9"/>
      <c r="B21" s="4"/>
      <c r="C21" s="5" t="s">
        <v>19</v>
      </c>
      <c r="D21" s="16">
        <v>176534689</v>
      </c>
      <c r="E21" s="28"/>
      <c r="F21" s="29">
        <f t="shared" si="4"/>
        <v>176534689</v>
      </c>
      <c r="G21" s="21">
        <v>187083988.34</v>
      </c>
      <c r="H21" s="16">
        <v>187083988.34</v>
      </c>
      <c r="I21" s="28">
        <f t="shared" si="1"/>
        <v>10549299.340000004</v>
      </c>
    </row>
    <row r="22" spans="1:9" ht="9.75" customHeight="1">
      <c r="A22" s="9"/>
      <c r="B22" s="4"/>
      <c r="C22" s="5" t="s">
        <v>20</v>
      </c>
      <c r="D22" s="16">
        <v>42960908</v>
      </c>
      <c r="E22" s="28"/>
      <c r="F22" s="29">
        <f t="shared" si="4"/>
        <v>42960908</v>
      </c>
      <c r="G22" s="21">
        <v>43008599.030000001</v>
      </c>
      <c r="H22" s="16">
        <v>43008599.030000001</v>
      </c>
      <c r="I22" s="28">
        <f t="shared" si="1"/>
        <v>47691.030000001192</v>
      </c>
    </row>
    <row r="23" spans="1:9" ht="9.75" customHeight="1">
      <c r="A23" s="9"/>
      <c r="B23" s="4"/>
      <c r="C23" s="5" t="s">
        <v>21</v>
      </c>
      <c r="D23" s="30">
        <v>0</v>
      </c>
      <c r="E23" s="28">
        <v>0</v>
      </c>
      <c r="F23" s="29">
        <f t="shared" si="4"/>
        <v>0</v>
      </c>
      <c r="G23" s="28">
        <v>0</v>
      </c>
      <c r="H23" s="30">
        <v>0</v>
      </c>
      <c r="I23" s="28">
        <f t="shared" si="1"/>
        <v>0</v>
      </c>
    </row>
    <row r="24" spans="1:9" ht="9.75" customHeight="1">
      <c r="A24" s="9"/>
      <c r="B24" s="4"/>
      <c r="C24" s="5" t="s">
        <v>22</v>
      </c>
      <c r="D24" s="30">
        <v>0</v>
      </c>
      <c r="E24" s="28">
        <v>0</v>
      </c>
      <c r="F24" s="29">
        <f t="shared" si="4"/>
        <v>0</v>
      </c>
      <c r="G24" s="28">
        <v>0</v>
      </c>
      <c r="H24" s="30">
        <v>0</v>
      </c>
      <c r="I24" s="28">
        <f t="shared" si="1"/>
        <v>0</v>
      </c>
    </row>
    <row r="25" spans="1:9" ht="9.75" customHeight="1">
      <c r="A25" s="9"/>
      <c r="B25" s="4"/>
      <c r="C25" s="5" t="s">
        <v>23</v>
      </c>
      <c r="D25" s="16">
        <v>24714249</v>
      </c>
      <c r="E25" s="28"/>
      <c r="F25" s="29">
        <f t="shared" si="4"/>
        <v>24714249</v>
      </c>
      <c r="G25" s="21">
        <v>19005906.050000001</v>
      </c>
      <c r="H25" s="16">
        <v>19005906.050000001</v>
      </c>
      <c r="I25" s="28">
        <f t="shared" si="1"/>
        <v>-5708342.9499999993</v>
      </c>
    </row>
    <row r="26" spans="1:9" ht="9.75" customHeight="1">
      <c r="A26" s="9"/>
      <c r="B26" s="4"/>
      <c r="C26" s="5" t="s">
        <v>24</v>
      </c>
      <c r="D26" s="16">
        <v>138248554</v>
      </c>
      <c r="E26" s="28"/>
      <c r="F26" s="29">
        <f t="shared" si="4"/>
        <v>138248554</v>
      </c>
      <c r="G26" s="48">
        <v>178016782</v>
      </c>
      <c r="H26" s="45">
        <v>178016782</v>
      </c>
      <c r="I26" s="28">
        <f t="shared" si="1"/>
        <v>39768228</v>
      </c>
    </row>
    <row r="27" spans="1:9" ht="9.75" customHeight="1">
      <c r="A27" s="9"/>
      <c r="B27" s="4"/>
      <c r="C27" s="5" t="s">
        <v>25</v>
      </c>
      <c r="D27" s="30">
        <v>0</v>
      </c>
      <c r="E27" s="28">
        <v>0</v>
      </c>
      <c r="F27" s="29">
        <f t="shared" si="4"/>
        <v>0</v>
      </c>
      <c r="G27" s="28">
        <v>0</v>
      </c>
      <c r="H27" s="30">
        <v>0</v>
      </c>
      <c r="I27" s="28">
        <f t="shared" si="1"/>
        <v>0</v>
      </c>
    </row>
    <row r="28" spans="1:9" ht="9.75" customHeight="1">
      <c r="A28" s="9"/>
      <c r="B28" s="4"/>
      <c r="C28" s="5" t="s">
        <v>26</v>
      </c>
      <c r="D28" s="30">
        <v>64322905</v>
      </c>
      <c r="E28" s="28"/>
      <c r="F28" s="29">
        <f t="shared" si="4"/>
        <v>64322905</v>
      </c>
      <c r="G28" s="28">
        <v>55494809.380000003</v>
      </c>
      <c r="H28" s="30">
        <v>55494809.380000003</v>
      </c>
      <c r="I28" s="28">
        <f t="shared" si="1"/>
        <v>-8828095.6199999973</v>
      </c>
    </row>
    <row r="29" spans="1:9" ht="9.75" customHeight="1">
      <c r="A29" s="9"/>
      <c r="B29" s="4"/>
      <c r="C29" s="5" t="s">
        <v>27</v>
      </c>
      <c r="D29" s="16">
        <v>101352215</v>
      </c>
      <c r="E29" s="28"/>
      <c r="F29" s="29">
        <f t="shared" si="4"/>
        <v>101352215</v>
      </c>
      <c r="G29" s="21">
        <v>135690927</v>
      </c>
      <c r="H29" s="16">
        <v>135690927</v>
      </c>
      <c r="I29" s="28">
        <f t="shared" si="1"/>
        <v>34338712</v>
      </c>
    </row>
    <row r="30" spans="1:9" ht="9.75" customHeight="1">
      <c r="A30" s="9"/>
      <c r="B30" s="4"/>
      <c r="C30" s="5" t="s">
        <v>28</v>
      </c>
      <c r="D30" s="30">
        <v>0</v>
      </c>
      <c r="E30" s="28">
        <v>0</v>
      </c>
      <c r="F30" s="29">
        <f t="shared" si="4"/>
        <v>0</v>
      </c>
      <c r="G30" s="28">
        <v>0</v>
      </c>
      <c r="H30" s="30">
        <v>0</v>
      </c>
      <c r="I30" s="28">
        <f t="shared" si="1"/>
        <v>0</v>
      </c>
    </row>
    <row r="31" spans="1:9" ht="9.75" customHeight="1">
      <c r="A31" s="9"/>
      <c r="B31" s="66" t="s">
        <v>29</v>
      </c>
      <c r="C31" s="67"/>
      <c r="D31" s="30">
        <f>SUM(D32:D36)</f>
        <v>19857220</v>
      </c>
      <c r="E31" s="28">
        <f t="shared" ref="E31:H31" si="5">SUM(E32:E36)</f>
        <v>0</v>
      </c>
      <c r="F31" s="29">
        <f>SUM(F32:F36)</f>
        <v>19857220</v>
      </c>
      <c r="G31" s="28">
        <f t="shared" ref="G31" si="6">SUM(G32:G36)</f>
        <v>17783251.43</v>
      </c>
      <c r="H31" s="30">
        <f t="shared" si="5"/>
        <v>17783251.43</v>
      </c>
      <c r="I31" s="28">
        <f t="shared" si="1"/>
        <v>-2073968.5700000003</v>
      </c>
    </row>
    <row r="32" spans="1:9" ht="9.75" customHeight="1">
      <c r="A32" s="9"/>
      <c r="B32" s="4"/>
      <c r="C32" s="5" t="s">
        <v>30</v>
      </c>
      <c r="D32" s="16">
        <v>51687</v>
      </c>
      <c r="E32" s="28"/>
      <c r="F32" s="29">
        <f t="shared" si="4"/>
        <v>51687</v>
      </c>
      <c r="G32" s="21">
        <v>69921.5</v>
      </c>
      <c r="H32" s="16">
        <v>69921.5</v>
      </c>
      <c r="I32" s="28">
        <f t="shared" si="1"/>
        <v>18234.5</v>
      </c>
    </row>
    <row r="33" spans="1:9" ht="9.75" customHeight="1">
      <c r="A33" s="9"/>
      <c r="B33" s="4"/>
      <c r="C33" s="5" t="s">
        <v>31</v>
      </c>
      <c r="D33" s="30">
        <v>0</v>
      </c>
      <c r="E33" s="28">
        <v>0</v>
      </c>
      <c r="F33" s="29">
        <f t="shared" si="4"/>
        <v>0</v>
      </c>
      <c r="G33" s="28">
        <v>0</v>
      </c>
      <c r="H33" s="30">
        <v>0</v>
      </c>
      <c r="I33" s="28">
        <f t="shared" si="1"/>
        <v>0</v>
      </c>
    </row>
    <row r="34" spans="1:9" ht="9.75" customHeight="1">
      <c r="A34" s="9"/>
      <c r="B34" s="4"/>
      <c r="C34" s="5" t="s">
        <v>32</v>
      </c>
      <c r="D34" s="16">
        <v>19805533</v>
      </c>
      <c r="E34" s="28"/>
      <c r="F34" s="29">
        <f t="shared" si="4"/>
        <v>19805533</v>
      </c>
      <c r="G34" s="21">
        <v>17713329.93</v>
      </c>
      <c r="H34" s="16">
        <v>17713329.93</v>
      </c>
      <c r="I34" s="28">
        <f>H34-D34</f>
        <v>-2092203.0700000003</v>
      </c>
    </row>
    <row r="35" spans="1:9" ht="9.75" customHeight="1">
      <c r="A35" s="9"/>
      <c r="B35" s="4"/>
      <c r="C35" s="5" t="s">
        <v>33</v>
      </c>
      <c r="D35" s="30">
        <v>0</v>
      </c>
      <c r="E35" s="28">
        <v>0</v>
      </c>
      <c r="F35" s="29">
        <f t="shared" si="4"/>
        <v>0</v>
      </c>
      <c r="G35" s="28">
        <v>0</v>
      </c>
      <c r="H35" s="30">
        <v>0</v>
      </c>
      <c r="I35" s="28">
        <f t="shared" si="1"/>
        <v>0</v>
      </c>
    </row>
    <row r="36" spans="1:9" ht="9.75" customHeight="1">
      <c r="A36" s="9"/>
      <c r="B36" s="4"/>
      <c r="C36" s="5" t="s">
        <v>34</v>
      </c>
      <c r="D36" s="30">
        <v>0</v>
      </c>
      <c r="E36" s="28">
        <v>0</v>
      </c>
      <c r="F36" s="29">
        <f t="shared" si="4"/>
        <v>0</v>
      </c>
      <c r="G36" s="28">
        <v>0</v>
      </c>
      <c r="H36" s="30">
        <v>0</v>
      </c>
      <c r="I36" s="28">
        <f t="shared" si="1"/>
        <v>0</v>
      </c>
    </row>
    <row r="37" spans="1:9" s="18" customFormat="1" ht="9.75" customHeight="1">
      <c r="A37" s="17"/>
      <c r="B37" s="76" t="s">
        <v>35</v>
      </c>
      <c r="C37" s="77"/>
      <c r="D37" s="33">
        <v>0</v>
      </c>
      <c r="E37" s="31">
        <v>0</v>
      </c>
      <c r="F37" s="32">
        <f t="shared" si="4"/>
        <v>0</v>
      </c>
      <c r="G37" s="31">
        <v>0</v>
      </c>
      <c r="H37" s="33">
        <v>0</v>
      </c>
      <c r="I37" s="31">
        <f t="shared" si="1"/>
        <v>0</v>
      </c>
    </row>
    <row r="38" spans="1:9" ht="9.75" customHeight="1">
      <c r="A38" s="9"/>
      <c r="B38" s="66" t="s">
        <v>36</v>
      </c>
      <c r="C38" s="67"/>
      <c r="D38" s="30">
        <v>0</v>
      </c>
      <c r="E38" s="28">
        <v>0</v>
      </c>
      <c r="F38" s="29">
        <f>SUM(F39)</f>
        <v>0</v>
      </c>
      <c r="G38" s="28">
        <v>0</v>
      </c>
      <c r="H38" s="30">
        <v>0</v>
      </c>
      <c r="I38" s="28">
        <f t="shared" si="1"/>
        <v>0</v>
      </c>
    </row>
    <row r="39" spans="1:9" ht="9.75" customHeight="1">
      <c r="A39" s="9"/>
      <c r="B39" s="4"/>
      <c r="C39" s="5" t="s">
        <v>37</v>
      </c>
      <c r="D39" s="30">
        <v>0</v>
      </c>
      <c r="E39" s="28">
        <v>0</v>
      </c>
      <c r="F39" s="29">
        <f t="shared" si="4"/>
        <v>0</v>
      </c>
      <c r="G39" s="28">
        <v>0</v>
      </c>
      <c r="H39" s="30">
        <v>0</v>
      </c>
      <c r="I39" s="28">
        <f t="shared" si="1"/>
        <v>0</v>
      </c>
    </row>
    <row r="40" spans="1:9" ht="9.75" customHeight="1">
      <c r="A40" s="9"/>
      <c r="B40" s="66" t="s">
        <v>38</v>
      </c>
      <c r="C40" s="67"/>
      <c r="D40" s="30">
        <f>SUM(D41:D42)</f>
        <v>203238594</v>
      </c>
      <c r="E40" s="28">
        <f t="shared" ref="E40:H40" si="7">SUM(E41:E42)</f>
        <v>0</v>
      </c>
      <c r="F40" s="29">
        <f t="shared" si="7"/>
        <v>203238594</v>
      </c>
      <c r="G40" s="28">
        <f t="shared" ref="G40" si="8">SUM(G41:G42)</f>
        <v>218737931.18000001</v>
      </c>
      <c r="H40" s="30">
        <f t="shared" si="7"/>
        <v>218737931.18000001</v>
      </c>
      <c r="I40" s="28">
        <f t="shared" si="1"/>
        <v>15499337.180000007</v>
      </c>
    </row>
    <row r="41" spans="1:9" ht="9.75" customHeight="1">
      <c r="A41" s="9"/>
      <c r="B41" s="4"/>
      <c r="C41" s="5" t="s">
        <v>39</v>
      </c>
      <c r="D41" s="30">
        <v>0</v>
      </c>
      <c r="E41" s="28">
        <v>0</v>
      </c>
      <c r="F41" s="29">
        <f t="shared" si="4"/>
        <v>0</v>
      </c>
      <c r="G41" s="28">
        <f>F41</f>
        <v>0</v>
      </c>
      <c r="H41" s="30">
        <f>G41</f>
        <v>0</v>
      </c>
      <c r="I41" s="28">
        <f t="shared" si="1"/>
        <v>0</v>
      </c>
    </row>
    <row r="42" spans="1:9" ht="9.75" customHeight="1">
      <c r="A42" s="9"/>
      <c r="B42" s="4"/>
      <c r="C42" s="5" t="s">
        <v>40</v>
      </c>
      <c r="D42" s="16">
        <v>203238594</v>
      </c>
      <c r="E42" s="28">
        <v>0</v>
      </c>
      <c r="F42" s="29">
        <f t="shared" si="4"/>
        <v>203238594</v>
      </c>
      <c r="G42" s="21">
        <v>218737931.18000001</v>
      </c>
      <c r="H42" s="16">
        <v>218737931.18000001</v>
      </c>
      <c r="I42" s="28">
        <f t="shared" si="1"/>
        <v>15499337.180000007</v>
      </c>
    </row>
    <row r="43" spans="1:9" ht="9.75" customHeight="1">
      <c r="A43" s="10"/>
      <c r="B43" s="7"/>
      <c r="C43" s="8"/>
      <c r="D43" s="30"/>
      <c r="E43" s="28"/>
      <c r="F43" s="29"/>
      <c r="G43" s="28"/>
      <c r="H43" s="30"/>
      <c r="I43" s="28"/>
    </row>
    <row r="44" spans="1:9" ht="9.75" customHeight="1">
      <c r="A44" s="73" t="s">
        <v>41</v>
      </c>
      <c r="B44" s="74"/>
      <c r="C44" s="83"/>
      <c r="D44" s="87">
        <f>SUM(D11+D12+D13+D14+D15+D16+D17+D18+D31+D37+D38+D40)</f>
        <v>3388951719</v>
      </c>
      <c r="E44" s="85">
        <f t="shared" ref="E44:H44" si="9">SUM(E11+E12+E13+E14+E15+E16+E17+E18+E31+E37+E38+E40)</f>
        <v>0</v>
      </c>
      <c r="F44" s="84">
        <f t="shared" si="9"/>
        <v>3388951719</v>
      </c>
      <c r="G44" s="85">
        <f t="shared" si="9"/>
        <v>3446481903.6799998</v>
      </c>
      <c r="H44" s="86">
        <f t="shared" si="9"/>
        <v>3446481903.6799998</v>
      </c>
      <c r="I44" s="85">
        <f>H44-D44</f>
        <v>57530184.679999828</v>
      </c>
    </row>
    <row r="45" spans="1:9" ht="9.75" customHeight="1">
      <c r="A45" s="73" t="s">
        <v>42</v>
      </c>
      <c r="B45" s="74"/>
      <c r="C45" s="83"/>
      <c r="D45" s="87"/>
      <c r="E45" s="85"/>
      <c r="F45" s="84"/>
      <c r="G45" s="85"/>
      <c r="H45" s="86"/>
      <c r="I45" s="85"/>
    </row>
    <row r="46" spans="1:9" ht="9.75" customHeight="1">
      <c r="A46" s="73" t="s">
        <v>43</v>
      </c>
      <c r="B46" s="74"/>
      <c r="C46" s="83"/>
      <c r="D46" s="36"/>
      <c r="E46" s="34"/>
      <c r="F46" s="35"/>
      <c r="G46" s="34"/>
      <c r="H46" s="36"/>
      <c r="I46" s="34"/>
    </row>
    <row r="47" spans="1:9" ht="9.75" customHeight="1">
      <c r="A47" s="10"/>
      <c r="B47" s="7"/>
      <c r="C47" s="8"/>
      <c r="D47" s="30"/>
      <c r="E47" s="28"/>
      <c r="F47" s="29"/>
      <c r="G47" s="28"/>
      <c r="H47" s="30"/>
      <c r="I47" s="28"/>
    </row>
    <row r="48" spans="1:9" ht="9.75" customHeight="1">
      <c r="A48" s="73" t="s">
        <v>44</v>
      </c>
      <c r="B48" s="74"/>
      <c r="C48" s="83"/>
      <c r="D48" s="30"/>
      <c r="E48" s="28"/>
      <c r="F48" s="29"/>
      <c r="G48" s="28"/>
      <c r="H48" s="30"/>
      <c r="I48" s="28"/>
    </row>
    <row r="49" spans="1:9" ht="9.75" customHeight="1">
      <c r="A49" s="9"/>
      <c r="B49" s="66" t="s">
        <v>45</v>
      </c>
      <c r="C49" s="67"/>
      <c r="D49" s="30">
        <f>SUM(D50:D57)</f>
        <v>1121740922</v>
      </c>
      <c r="E49" s="28">
        <f t="shared" ref="E49:H49" si="10">SUM(E50:E57)</f>
        <v>0</v>
      </c>
      <c r="F49" s="29">
        <f>SUM(F50:F57)</f>
        <v>1121740922</v>
      </c>
      <c r="G49" s="28">
        <f>SUM(G50:G57)</f>
        <v>1091538071.77</v>
      </c>
      <c r="H49" s="30">
        <f t="shared" si="10"/>
        <v>1091538071.77</v>
      </c>
      <c r="I49" s="28">
        <f t="shared" ref="I49:I69" si="11">H49-D49</f>
        <v>-30202850.230000019</v>
      </c>
    </row>
    <row r="50" spans="1:9" ht="9.75" customHeight="1">
      <c r="A50" s="9"/>
      <c r="B50" s="4"/>
      <c r="C50" s="5" t="s">
        <v>46</v>
      </c>
      <c r="D50" s="30">
        <v>0</v>
      </c>
      <c r="E50" s="28">
        <v>0</v>
      </c>
      <c r="F50" s="29">
        <f t="shared" ref="F50:F67" si="12">SUM(D50+E50)</f>
        <v>0</v>
      </c>
      <c r="G50" s="28">
        <v>0</v>
      </c>
      <c r="H50" s="30">
        <v>0</v>
      </c>
      <c r="I50" s="28">
        <f t="shared" si="11"/>
        <v>0</v>
      </c>
    </row>
    <row r="51" spans="1:9" ht="9.75" customHeight="1">
      <c r="A51" s="9"/>
      <c r="B51" s="4"/>
      <c r="C51" s="5" t="s">
        <v>47</v>
      </c>
      <c r="D51" s="30">
        <v>0</v>
      </c>
      <c r="E51" s="28">
        <v>0</v>
      </c>
      <c r="F51" s="29">
        <f t="shared" si="12"/>
        <v>0</v>
      </c>
      <c r="G51" s="28">
        <v>0</v>
      </c>
      <c r="H51" s="30">
        <v>0</v>
      </c>
      <c r="I51" s="28">
        <f t="shared" si="11"/>
        <v>0</v>
      </c>
    </row>
    <row r="52" spans="1:9" ht="9.75" customHeight="1">
      <c r="A52" s="9"/>
      <c r="B52" s="4"/>
      <c r="C52" s="5" t="s">
        <v>48</v>
      </c>
      <c r="D52" s="16">
        <v>250260974</v>
      </c>
      <c r="E52" s="28">
        <v>0</v>
      </c>
      <c r="F52" s="29">
        <f t="shared" si="12"/>
        <v>250260974</v>
      </c>
      <c r="G52" s="21">
        <v>213279364.13</v>
      </c>
      <c r="H52" s="16">
        <v>213279364.13</v>
      </c>
      <c r="I52" s="28">
        <f t="shared" si="11"/>
        <v>-36981609.870000005</v>
      </c>
    </row>
    <row r="53" spans="1:9" ht="9.75" customHeight="1">
      <c r="A53" s="9"/>
      <c r="B53" s="4"/>
      <c r="C53" s="6" t="s">
        <v>49</v>
      </c>
      <c r="D53" s="16">
        <v>871479948</v>
      </c>
      <c r="E53" s="28">
        <v>0</v>
      </c>
      <c r="F53" s="29">
        <f t="shared" si="12"/>
        <v>871479948</v>
      </c>
      <c r="G53" s="21">
        <v>878258707.63999999</v>
      </c>
      <c r="H53" s="16">
        <v>878258707.63999999</v>
      </c>
      <c r="I53" s="28">
        <f t="shared" si="11"/>
        <v>6778759.6399999857</v>
      </c>
    </row>
    <row r="54" spans="1:9" ht="9.75" customHeight="1">
      <c r="A54" s="9"/>
      <c r="B54" s="4"/>
      <c r="C54" s="5" t="s">
        <v>50</v>
      </c>
      <c r="D54" s="30">
        <v>0</v>
      </c>
      <c r="E54" s="28">
        <v>0</v>
      </c>
      <c r="F54" s="29">
        <f t="shared" si="12"/>
        <v>0</v>
      </c>
      <c r="G54" s="28">
        <v>0</v>
      </c>
      <c r="H54" s="30">
        <v>0</v>
      </c>
      <c r="I54" s="28">
        <f t="shared" si="11"/>
        <v>0</v>
      </c>
    </row>
    <row r="55" spans="1:9" ht="9.75" customHeight="1">
      <c r="A55" s="9"/>
      <c r="B55" s="4"/>
      <c r="C55" s="5" t="s">
        <v>51</v>
      </c>
      <c r="D55" s="30">
        <v>0</v>
      </c>
      <c r="E55" s="28">
        <v>0</v>
      </c>
      <c r="F55" s="29">
        <f t="shared" si="12"/>
        <v>0</v>
      </c>
      <c r="G55" s="28">
        <v>0</v>
      </c>
      <c r="H55" s="30">
        <v>0</v>
      </c>
      <c r="I55" s="28">
        <f t="shared" si="11"/>
        <v>0</v>
      </c>
    </row>
    <row r="56" spans="1:9" ht="9.75" customHeight="1">
      <c r="A56" s="9"/>
      <c r="B56" s="4"/>
      <c r="C56" s="6" t="s">
        <v>52</v>
      </c>
      <c r="D56" s="30">
        <v>0</v>
      </c>
      <c r="E56" s="28">
        <v>0</v>
      </c>
      <c r="F56" s="29">
        <f t="shared" si="12"/>
        <v>0</v>
      </c>
      <c r="G56" s="28">
        <v>0</v>
      </c>
      <c r="H56" s="30">
        <v>0</v>
      </c>
      <c r="I56" s="28">
        <f t="shared" si="11"/>
        <v>0</v>
      </c>
    </row>
    <row r="57" spans="1:9" ht="9.75" customHeight="1">
      <c r="A57" s="9"/>
      <c r="B57" s="4"/>
      <c r="C57" s="3" t="s">
        <v>53</v>
      </c>
      <c r="D57" s="30">
        <v>0</v>
      </c>
      <c r="E57" s="28">
        <v>0</v>
      </c>
      <c r="F57" s="29">
        <f t="shared" si="12"/>
        <v>0</v>
      </c>
      <c r="G57" s="28">
        <v>0</v>
      </c>
      <c r="H57" s="30">
        <v>0</v>
      </c>
      <c r="I57" s="28">
        <f t="shared" si="11"/>
        <v>0</v>
      </c>
    </row>
    <row r="58" spans="1:9" s="18" customFormat="1" ht="9.75" customHeight="1">
      <c r="A58" s="17"/>
      <c r="B58" s="76" t="s">
        <v>54</v>
      </c>
      <c r="C58" s="77"/>
      <c r="D58" s="33">
        <f>SUM(D59:D62)</f>
        <v>0</v>
      </c>
      <c r="E58" s="31">
        <f>SUM(E59:E62)</f>
        <v>70319746</v>
      </c>
      <c r="F58" s="32">
        <f t="shared" ref="F58:H58" si="13">SUM(F59:F62)</f>
        <v>70319746</v>
      </c>
      <c r="G58" s="31">
        <f t="shared" si="13"/>
        <v>70319746</v>
      </c>
      <c r="H58" s="33">
        <f t="shared" si="13"/>
        <v>70319746</v>
      </c>
      <c r="I58" s="31">
        <f t="shared" si="11"/>
        <v>70319746</v>
      </c>
    </row>
    <row r="59" spans="1:9" ht="9.75" customHeight="1">
      <c r="A59" s="9"/>
      <c r="B59" s="4"/>
      <c r="C59" s="5" t="s">
        <v>55</v>
      </c>
      <c r="D59" s="30">
        <v>0</v>
      </c>
      <c r="E59" s="28">
        <v>0</v>
      </c>
      <c r="F59" s="29">
        <f t="shared" si="12"/>
        <v>0</v>
      </c>
      <c r="G59" s="28">
        <f t="shared" ref="G59:H67" si="14">F59</f>
        <v>0</v>
      </c>
      <c r="H59" s="30">
        <v>0</v>
      </c>
      <c r="I59" s="28">
        <f t="shared" si="11"/>
        <v>0</v>
      </c>
    </row>
    <row r="60" spans="1:9" ht="9.75" customHeight="1">
      <c r="A60" s="9"/>
      <c r="B60" s="4"/>
      <c r="C60" s="5" t="s">
        <v>56</v>
      </c>
      <c r="D60" s="30">
        <v>0</v>
      </c>
      <c r="E60" s="28">
        <v>0</v>
      </c>
      <c r="F60" s="29">
        <f t="shared" si="12"/>
        <v>0</v>
      </c>
      <c r="G60" s="28">
        <f t="shared" si="14"/>
        <v>0</v>
      </c>
      <c r="H60" s="30">
        <v>0</v>
      </c>
      <c r="I60" s="28">
        <f t="shared" si="11"/>
        <v>0</v>
      </c>
    </row>
    <row r="61" spans="1:9" ht="9.75" customHeight="1">
      <c r="A61" s="9"/>
      <c r="B61" s="4"/>
      <c r="C61" s="5" t="s">
        <v>57</v>
      </c>
      <c r="D61" s="30">
        <v>0</v>
      </c>
      <c r="E61" s="28">
        <v>0</v>
      </c>
      <c r="F61" s="29">
        <f t="shared" si="12"/>
        <v>0</v>
      </c>
      <c r="G61" s="28">
        <f t="shared" si="14"/>
        <v>0</v>
      </c>
      <c r="H61" s="30">
        <v>0</v>
      </c>
      <c r="I61" s="28">
        <f t="shared" si="11"/>
        <v>0</v>
      </c>
    </row>
    <row r="62" spans="1:9" ht="9.75" customHeight="1">
      <c r="A62" s="9"/>
      <c r="B62" s="4"/>
      <c r="C62" s="5" t="s">
        <v>58</v>
      </c>
      <c r="D62" s="30">
        <v>0</v>
      </c>
      <c r="E62" s="21">
        <v>70319746</v>
      </c>
      <c r="F62" s="29">
        <f t="shared" si="12"/>
        <v>70319746</v>
      </c>
      <c r="G62" s="28">
        <f t="shared" si="14"/>
        <v>70319746</v>
      </c>
      <c r="H62" s="30">
        <f t="shared" si="14"/>
        <v>70319746</v>
      </c>
      <c r="I62" s="28">
        <f t="shared" si="11"/>
        <v>70319746</v>
      </c>
    </row>
    <row r="63" spans="1:9" s="18" customFormat="1" ht="9.75" customHeight="1">
      <c r="A63" s="17"/>
      <c r="B63" s="76" t="s">
        <v>59</v>
      </c>
      <c r="C63" s="77"/>
      <c r="D63" s="33">
        <f>SUM(D64:D65)</f>
        <v>0</v>
      </c>
      <c r="E63" s="31">
        <f t="shared" ref="E63:H63" si="15">SUM(E64:E65)</f>
        <v>0</v>
      </c>
      <c r="F63" s="32">
        <f>SUM(F64:F65)</f>
        <v>0</v>
      </c>
      <c r="G63" s="31">
        <f t="shared" si="15"/>
        <v>0</v>
      </c>
      <c r="H63" s="33">
        <f t="shared" si="15"/>
        <v>0</v>
      </c>
      <c r="I63" s="31">
        <f t="shared" si="11"/>
        <v>0</v>
      </c>
    </row>
    <row r="64" spans="1:9" ht="9.75" customHeight="1">
      <c r="A64" s="9"/>
      <c r="B64" s="4"/>
      <c r="C64" s="6" t="s">
        <v>60</v>
      </c>
      <c r="D64" s="30">
        <v>0</v>
      </c>
      <c r="E64" s="28">
        <v>0</v>
      </c>
      <c r="F64" s="29">
        <f t="shared" si="12"/>
        <v>0</v>
      </c>
      <c r="G64" s="28">
        <f t="shared" si="14"/>
        <v>0</v>
      </c>
      <c r="H64" s="30">
        <v>0</v>
      </c>
      <c r="I64" s="28">
        <f t="shared" si="11"/>
        <v>0</v>
      </c>
    </row>
    <row r="65" spans="1:10" ht="9.75" customHeight="1">
      <c r="A65" s="9"/>
      <c r="B65" s="4"/>
      <c r="C65" s="5" t="s">
        <v>61</v>
      </c>
      <c r="D65" s="30">
        <v>0</v>
      </c>
      <c r="E65" s="28">
        <v>0</v>
      </c>
      <c r="F65" s="29">
        <f t="shared" si="12"/>
        <v>0</v>
      </c>
      <c r="G65" s="28">
        <f t="shared" si="14"/>
        <v>0</v>
      </c>
      <c r="H65" s="30">
        <v>0</v>
      </c>
      <c r="I65" s="28">
        <f t="shared" si="11"/>
        <v>0</v>
      </c>
    </row>
    <row r="66" spans="1:10" ht="9.75" customHeight="1">
      <c r="A66" s="9"/>
      <c r="B66" s="66" t="s">
        <v>62</v>
      </c>
      <c r="C66" s="67"/>
      <c r="D66" s="30">
        <v>0</v>
      </c>
      <c r="E66" s="28">
        <v>0</v>
      </c>
      <c r="F66" s="29">
        <f t="shared" si="12"/>
        <v>0</v>
      </c>
      <c r="G66" s="28">
        <f t="shared" si="14"/>
        <v>0</v>
      </c>
      <c r="H66" s="30">
        <v>0</v>
      </c>
      <c r="I66" s="28">
        <f t="shared" si="11"/>
        <v>0</v>
      </c>
    </row>
    <row r="67" spans="1:10" ht="9.75" customHeight="1">
      <c r="A67" s="9"/>
      <c r="B67" s="66" t="s">
        <v>63</v>
      </c>
      <c r="C67" s="67"/>
      <c r="D67" s="30">
        <v>0</v>
      </c>
      <c r="E67" s="46">
        <v>7416057.1299999999</v>
      </c>
      <c r="F67" s="29">
        <f t="shared" si="12"/>
        <v>7416057.1299999999</v>
      </c>
      <c r="G67" s="28">
        <f t="shared" si="14"/>
        <v>7416057.1299999999</v>
      </c>
      <c r="H67" s="44">
        <v>7416057.1299999999</v>
      </c>
      <c r="I67" s="28">
        <f t="shared" si="11"/>
        <v>7416057.1299999999</v>
      </c>
    </row>
    <row r="68" spans="1:10" ht="9.75" customHeight="1">
      <c r="A68" s="10"/>
      <c r="B68" s="91"/>
      <c r="C68" s="92"/>
      <c r="D68" s="30"/>
      <c r="E68" s="28"/>
      <c r="F68" s="29"/>
      <c r="G68" s="28"/>
      <c r="H68" s="30"/>
      <c r="I68" s="28">
        <f t="shared" si="11"/>
        <v>0</v>
      </c>
    </row>
    <row r="69" spans="1:10" ht="9.75" customHeight="1">
      <c r="A69" s="73" t="s">
        <v>64</v>
      </c>
      <c r="B69" s="74"/>
      <c r="C69" s="83"/>
      <c r="D69" s="39">
        <f>D49+D58+D63+D66+D67</f>
        <v>1121740922</v>
      </c>
      <c r="E69" s="43">
        <f t="shared" ref="E69" si="16">E49+E58+E63+E66+E67</f>
        <v>77735803.129999995</v>
      </c>
      <c r="F69" s="38">
        <f>F49+F58+F63+F66+F67</f>
        <v>1199476725.1300001</v>
      </c>
      <c r="G69" s="47">
        <f>G49+G58+G63+G66+G67</f>
        <v>1169273874.9000001</v>
      </c>
      <c r="H69" s="39">
        <f>H49+H58+H63+H66+H67</f>
        <v>1169273874.9000001</v>
      </c>
      <c r="I69" s="28">
        <f t="shared" si="11"/>
        <v>47532952.900000095</v>
      </c>
    </row>
    <row r="70" spans="1:10" ht="9.75" customHeight="1">
      <c r="A70" s="10"/>
      <c r="B70" s="91"/>
      <c r="C70" s="92"/>
      <c r="D70" s="30"/>
      <c r="E70" s="28"/>
      <c r="F70" s="29"/>
      <c r="G70" s="28"/>
      <c r="H70" s="30"/>
      <c r="I70" s="28">
        <f t="shared" ref="I70:I73" si="17">D70-H70</f>
        <v>0</v>
      </c>
    </row>
    <row r="71" spans="1:10" ht="9.75" customHeight="1">
      <c r="A71" s="73" t="s">
        <v>65</v>
      </c>
      <c r="B71" s="74"/>
      <c r="C71" s="83"/>
      <c r="D71" s="39">
        <f>SUM(D72)</f>
        <v>0</v>
      </c>
      <c r="E71" s="43">
        <f>SUM(E72)</f>
        <v>0</v>
      </c>
      <c r="F71" s="38">
        <f t="shared" ref="F71:H71" si="18">SUM(F72)</f>
        <v>0</v>
      </c>
      <c r="G71" s="47">
        <f t="shared" si="18"/>
        <v>0</v>
      </c>
      <c r="H71" s="39">
        <f t="shared" si="18"/>
        <v>0</v>
      </c>
      <c r="I71" s="28">
        <f t="shared" si="17"/>
        <v>0</v>
      </c>
      <c r="J71" s="11"/>
    </row>
    <row r="72" spans="1:10" ht="9.75" customHeight="1">
      <c r="A72" s="9"/>
      <c r="B72" s="66" t="s">
        <v>66</v>
      </c>
      <c r="C72" s="67"/>
      <c r="D72" s="30">
        <v>0</v>
      </c>
      <c r="E72" s="28">
        <v>0</v>
      </c>
      <c r="F72" s="29">
        <v>0</v>
      </c>
      <c r="G72" s="28">
        <v>0</v>
      </c>
      <c r="H72" s="30">
        <v>0</v>
      </c>
      <c r="I72" s="28">
        <f t="shared" si="17"/>
        <v>0</v>
      </c>
    </row>
    <row r="73" spans="1:10" ht="9.75" customHeight="1">
      <c r="A73" s="10"/>
      <c r="B73" s="91"/>
      <c r="C73" s="92"/>
      <c r="D73" s="30"/>
      <c r="E73" s="28"/>
      <c r="F73" s="29"/>
      <c r="G73" s="28"/>
      <c r="H73" s="30"/>
      <c r="I73" s="28">
        <f t="shared" si="17"/>
        <v>0</v>
      </c>
    </row>
    <row r="74" spans="1:10" ht="9.75" customHeight="1">
      <c r="A74" s="73" t="s">
        <v>67</v>
      </c>
      <c r="B74" s="74"/>
      <c r="C74" s="83"/>
      <c r="D74" s="39">
        <f>D44+D69+D71</f>
        <v>4510692641</v>
      </c>
      <c r="E74" s="43">
        <f t="shared" ref="E74:H74" si="19">E44+E69+E71</f>
        <v>77735803.129999995</v>
      </c>
      <c r="F74" s="38">
        <f t="shared" si="19"/>
        <v>4588428444.1300001</v>
      </c>
      <c r="G74" s="47">
        <f t="shared" si="19"/>
        <v>4615755778.5799999</v>
      </c>
      <c r="H74" s="39">
        <f t="shared" si="19"/>
        <v>4615755778.5799999</v>
      </c>
      <c r="I74" s="37">
        <f>I44+I69+I71</f>
        <v>105063137.57999992</v>
      </c>
    </row>
    <row r="75" spans="1:10" ht="9.75" customHeight="1">
      <c r="A75" s="10"/>
      <c r="B75" s="91"/>
      <c r="C75" s="92"/>
      <c r="D75" s="30"/>
      <c r="E75" s="28"/>
      <c r="F75" s="29"/>
      <c r="G75" s="28"/>
      <c r="H75" s="30"/>
      <c r="I75" s="28"/>
    </row>
    <row r="76" spans="1:10" ht="9.75" customHeight="1">
      <c r="A76" s="9"/>
      <c r="B76" s="93" t="s">
        <v>68</v>
      </c>
      <c r="C76" s="83"/>
      <c r="D76" s="30"/>
      <c r="E76" s="28"/>
      <c r="F76" s="29"/>
      <c r="G76" s="28"/>
      <c r="H76" s="30"/>
      <c r="I76" s="28"/>
    </row>
    <row r="77" spans="1:10" ht="25.5" customHeight="1">
      <c r="A77" s="9"/>
      <c r="B77" s="94" t="s">
        <v>69</v>
      </c>
      <c r="C77" s="95"/>
      <c r="D77" s="30">
        <f>D44</f>
        <v>3388951719</v>
      </c>
      <c r="E77" s="28">
        <f t="shared" ref="E77:I77" si="20">E44</f>
        <v>0</v>
      </c>
      <c r="F77" s="29">
        <f t="shared" si="20"/>
        <v>3388951719</v>
      </c>
      <c r="G77" s="28">
        <f t="shared" si="20"/>
        <v>3446481903.6799998</v>
      </c>
      <c r="H77" s="30">
        <f t="shared" si="20"/>
        <v>3446481903.6799998</v>
      </c>
      <c r="I77" s="28">
        <f t="shared" si="20"/>
        <v>57530184.679999828</v>
      </c>
    </row>
    <row r="78" spans="1:10" ht="27" customHeight="1">
      <c r="A78" s="9"/>
      <c r="B78" s="94" t="s">
        <v>70</v>
      </c>
      <c r="C78" s="95"/>
      <c r="D78" s="30">
        <f>D69</f>
        <v>1121740922</v>
      </c>
      <c r="E78" s="28">
        <f>E69</f>
        <v>77735803.129999995</v>
      </c>
      <c r="F78" s="29">
        <f t="shared" ref="F78:H78" si="21">F69</f>
        <v>1199476725.1300001</v>
      </c>
      <c r="G78" s="28">
        <f t="shared" si="21"/>
        <v>1169273874.9000001</v>
      </c>
      <c r="H78" s="30">
        <f t="shared" si="21"/>
        <v>1169273874.9000001</v>
      </c>
      <c r="I78" s="28">
        <f>D78-H78</f>
        <v>-47532952.900000095</v>
      </c>
    </row>
    <row r="79" spans="1:10" ht="15" customHeight="1">
      <c r="A79" s="9"/>
      <c r="B79" s="93" t="s">
        <v>71</v>
      </c>
      <c r="C79" s="83"/>
      <c r="D79" s="39">
        <f>SUM(D77:D78)</f>
        <v>4510692641</v>
      </c>
      <c r="E79" s="43">
        <f t="shared" ref="E79:G79" si="22">SUM(E77:E78)</f>
        <v>77735803.129999995</v>
      </c>
      <c r="F79" s="38">
        <f t="shared" si="22"/>
        <v>4588428444.1300001</v>
      </c>
      <c r="G79" s="47">
        <f t="shared" si="22"/>
        <v>4615755778.5799999</v>
      </c>
      <c r="H79" s="39">
        <f>SUM(H77:H78)</f>
        <v>4615755778.5799999</v>
      </c>
      <c r="I79" s="49">
        <f>D79-H79</f>
        <v>-105063137.57999992</v>
      </c>
    </row>
    <row r="80" spans="1:10" ht="9.75" customHeight="1" thickBot="1">
      <c r="A80" s="12"/>
      <c r="B80" s="89"/>
      <c r="C80" s="90"/>
      <c r="D80" s="20"/>
      <c r="E80" s="40"/>
      <c r="F80" s="41"/>
      <c r="G80" s="40"/>
      <c r="H80" s="42"/>
      <c r="I80" s="40"/>
    </row>
    <row r="82" spans="4:8" ht="9.75" customHeight="1">
      <c r="D82" s="13"/>
    </row>
    <row r="83" spans="4:8" ht="9.75" customHeight="1">
      <c r="H83" s="14"/>
    </row>
    <row r="85" spans="4:8" ht="9.75" customHeight="1">
      <c r="H85" s="11"/>
    </row>
    <row r="87" spans="4:8" ht="9.75" customHeight="1">
      <c r="D87" s="15"/>
    </row>
  </sheetData>
  <mergeCells count="64">
    <mergeCell ref="B1:C1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8:C48"/>
    <mergeCell ref="B49:C49"/>
    <mergeCell ref="F44:F45"/>
    <mergeCell ref="G44:G45"/>
    <mergeCell ref="H44:H45"/>
    <mergeCell ref="I44:I45"/>
    <mergeCell ref="A46:C46"/>
    <mergeCell ref="E44:E45"/>
    <mergeCell ref="D44:D45"/>
    <mergeCell ref="B58:C58"/>
    <mergeCell ref="B63:C63"/>
    <mergeCell ref="B66:C66"/>
    <mergeCell ref="B67:C67"/>
    <mergeCell ref="B38:C38"/>
    <mergeCell ref="B40:C40"/>
    <mergeCell ref="A44:C44"/>
    <mergeCell ref="A45:C45"/>
    <mergeCell ref="F18:F19"/>
    <mergeCell ref="G18:G19"/>
    <mergeCell ref="H18:H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39370078740157483" top="0.15748031496062992" bottom="0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eedwards</dc:creator>
  <cp:lastModifiedBy>mrosas</cp:lastModifiedBy>
  <cp:lastPrinted>2019-12-11T21:39:09Z</cp:lastPrinted>
  <dcterms:created xsi:type="dcterms:W3CDTF">2018-06-28T18:26:56Z</dcterms:created>
  <dcterms:modified xsi:type="dcterms:W3CDTF">2019-12-17T15:37:19Z</dcterms:modified>
</cp:coreProperties>
</file>