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EAID-LDF" sheetId="7" r:id="rId1"/>
  </sheets>
  <calcPr calcId="124519"/>
</workbook>
</file>

<file path=xl/calcChain.xml><?xml version="1.0" encoding="utf-8"?>
<calcChain xmlns="http://schemas.openxmlformats.org/spreadsheetml/2006/main">
  <c r="H62" i="7"/>
  <c r="D39"/>
  <c r="D17" l="1"/>
  <c r="D30"/>
  <c r="I72"/>
  <c r="I71"/>
  <c r="H70"/>
  <c r="G70"/>
  <c r="F70"/>
  <c r="E70"/>
  <c r="D70"/>
  <c r="I70" s="1"/>
  <c r="I69"/>
  <c r="I67"/>
  <c r="I66"/>
  <c r="F66"/>
  <c r="G66" s="1"/>
  <c r="I65"/>
  <c r="F65"/>
  <c r="G65" s="1"/>
  <c r="I64"/>
  <c r="F64"/>
  <c r="G64" s="1"/>
  <c r="I63"/>
  <c r="F63"/>
  <c r="G63" s="1"/>
  <c r="E62"/>
  <c r="D62"/>
  <c r="I62" s="1"/>
  <c r="F61"/>
  <c r="G61" s="1"/>
  <c r="H61" s="1"/>
  <c r="I60"/>
  <c r="F60"/>
  <c r="G60" s="1"/>
  <c r="I59"/>
  <c r="G59"/>
  <c r="F59"/>
  <c r="I58"/>
  <c r="F58"/>
  <c r="G58" s="1"/>
  <c r="E57"/>
  <c r="D57"/>
  <c r="I56"/>
  <c r="G56"/>
  <c r="F56"/>
  <c r="I55"/>
  <c r="F55"/>
  <c r="G55" s="1"/>
  <c r="I54"/>
  <c r="F54"/>
  <c r="G54" s="1"/>
  <c r="I53"/>
  <c r="F53"/>
  <c r="G53" s="1"/>
  <c r="I52"/>
  <c r="F52"/>
  <c r="G52" s="1"/>
  <c r="I51"/>
  <c r="F51"/>
  <c r="G51" s="1"/>
  <c r="I50"/>
  <c r="F50"/>
  <c r="G50" s="1"/>
  <c r="I49"/>
  <c r="F49"/>
  <c r="G49" s="1"/>
  <c r="H48"/>
  <c r="E48"/>
  <c r="D48"/>
  <c r="D68" s="1"/>
  <c r="D77" s="1"/>
  <c r="I41"/>
  <c r="F41"/>
  <c r="G41" s="1"/>
  <c r="F40"/>
  <c r="G40" s="1"/>
  <c r="E39"/>
  <c r="I38"/>
  <c r="F38"/>
  <c r="G38" s="1"/>
  <c r="G37" s="1"/>
  <c r="I37"/>
  <c r="I36"/>
  <c r="F36"/>
  <c r="G36" s="1"/>
  <c r="I35"/>
  <c r="F35"/>
  <c r="G35" s="1"/>
  <c r="I34"/>
  <c r="F34"/>
  <c r="G34" s="1"/>
  <c r="I33"/>
  <c r="F33"/>
  <c r="G33" s="1"/>
  <c r="I32"/>
  <c r="F32"/>
  <c r="G32" s="1"/>
  <c r="I31"/>
  <c r="F31"/>
  <c r="G31" s="1"/>
  <c r="H30"/>
  <c r="E30"/>
  <c r="I29"/>
  <c r="F29"/>
  <c r="G29" s="1"/>
  <c r="I28"/>
  <c r="F28"/>
  <c r="G28" s="1"/>
  <c r="I27"/>
  <c r="F27"/>
  <c r="G27" s="1"/>
  <c r="I26"/>
  <c r="G26"/>
  <c r="F26"/>
  <c r="I25"/>
  <c r="F25"/>
  <c r="G25" s="1"/>
  <c r="I24"/>
  <c r="F24"/>
  <c r="G24" s="1"/>
  <c r="I23"/>
  <c r="F23"/>
  <c r="G23" s="1"/>
  <c r="I22"/>
  <c r="F22"/>
  <c r="G22" s="1"/>
  <c r="I21"/>
  <c r="F21"/>
  <c r="G21" s="1"/>
  <c r="I20"/>
  <c r="F20"/>
  <c r="G20" s="1"/>
  <c r="I19"/>
  <c r="F19"/>
  <c r="G19" s="1"/>
  <c r="I18"/>
  <c r="H17"/>
  <c r="E17"/>
  <c r="I16"/>
  <c r="F16"/>
  <c r="G16" s="1"/>
  <c r="I15"/>
  <c r="F15"/>
  <c r="G15" s="1"/>
  <c r="I14"/>
  <c r="F14"/>
  <c r="G14" s="1"/>
  <c r="I13"/>
  <c r="F13"/>
  <c r="G13" s="1"/>
  <c r="I12"/>
  <c r="F12"/>
  <c r="G12" s="1"/>
  <c r="I11"/>
  <c r="F11"/>
  <c r="I10"/>
  <c r="F10"/>
  <c r="G10" s="1"/>
  <c r="I30" l="1"/>
  <c r="F57"/>
  <c r="E43"/>
  <c r="E76" s="1"/>
  <c r="D43"/>
  <c r="D73" s="1"/>
  <c r="I17"/>
  <c r="G57"/>
  <c r="G62"/>
  <c r="E68"/>
  <c r="E77" s="1"/>
  <c r="H40"/>
  <c r="H39" s="1"/>
  <c r="G39"/>
  <c r="F39"/>
  <c r="I40"/>
  <c r="I61"/>
  <c r="H57"/>
  <c r="I57" s="1"/>
  <c r="G17"/>
  <c r="G30"/>
  <c r="G48"/>
  <c r="G11"/>
  <c r="F48"/>
  <c r="F17"/>
  <c r="F30"/>
  <c r="I48"/>
  <c r="F37"/>
  <c r="F62"/>
  <c r="F68" l="1"/>
  <c r="F77" s="1"/>
  <c r="E73"/>
  <c r="E78"/>
  <c r="D76"/>
  <c r="D78" s="1"/>
  <c r="I39"/>
  <c r="H43"/>
  <c r="H76" s="1"/>
  <c r="G68"/>
  <c r="G77" s="1"/>
  <c r="G43"/>
  <c r="F43"/>
  <c r="F73" s="1"/>
  <c r="G73" s="1"/>
  <c r="H68"/>
  <c r="I43" l="1"/>
  <c r="F76"/>
  <c r="G76" s="1"/>
  <c r="G78" s="1"/>
  <c r="H77"/>
  <c r="I77" s="1"/>
  <c r="I68"/>
  <c r="I76"/>
  <c r="F78"/>
  <c r="H73"/>
  <c r="I73" l="1"/>
  <c r="H78"/>
  <c r="I78" s="1"/>
</calcChain>
</file>

<file path=xl/sharedStrings.xml><?xml version="1.0" encoding="utf-8"?>
<sst xmlns="http://schemas.openxmlformats.org/spreadsheetml/2006/main" count="76" uniqueCount="76">
  <si>
    <t>Concepto</t>
  </si>
  <si>
    <t>Diferencia</t>
  </si>
  <si>
    <t>Estimado</t>
  </si>
  <si>
    <t>Modificado</t>
  </si>
  <si>
    <t>Devengado</t>
  </si>
  <si>
    <t>Recaudado</t>
  </si>
  <si>
    <t>Estado Analítico de Ingresos Detallado - LDF</t>
  </si>
  <si>
    <t>(PESOS)</t>
  </si>
  <si>
    <t>Ingreso</t>
  </si>
  <si>
    <t>Ampliaciones/ 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</si>
  <si>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</si>
  <si>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</si>
  <si>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</si>
  <si>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</si>
  <si>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</si>
  <si>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</si>
  <si>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</si>
  <si>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Prestacion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</si>
  <si>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</si>
  <si>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</si>
  <si>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</si>
  <si>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</si>
  <si>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</si>
  <si>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</si>
  <si>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</si>
  <si>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</si>
  <si>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</si>
  <si>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</si>
  <si>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</si>
  <si>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</si>
  <si>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</si>
  <si>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</si>
  <si>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</si>
  <si>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</si>
  <si>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</si>
  <si>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</si>
  <si>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</si>
  <si>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</si>
  <si>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</si>
  <si>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</si>
  <si>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</si>
  <si>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</si>
  <si>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</si>
  <si>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</si>
  <si>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</si>
  <si>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</si>
  <si>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</si>
  <si>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</si>
  <si>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</si>
  <si>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</si>
  <si>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</si>
  <si>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</si>
  <si>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</si>
  <si>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</si>
  <si>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</si>
  <si>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</si>
  <si>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</si>
  <si>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</si>
  <si>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</si>
  <si>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</si>
  <si>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</si>
  <si>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</si>
  <si>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</si>
  <si>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</si>
  <si>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</si>
  <si>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</si>
  <si>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</si>
  <si>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</si>
  <si>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</si>
  <si>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</si>
  <si>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</si>
  <si>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</si>
  <si>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</si>
  <si>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</si>
  <si>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Del 1 de enero al 30 de junio de 2019 </t>
  </si>
  <si>
    <t>CHIHUHAUA, MUNICIPIO DE JUAREZ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</si>
</sst>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2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22" applyNumberFormat="0" applyAlignment="0" applyProtection="0"/>
    <xf numFmtId="0" fontId="18" fillId="7" borderId="23" applyNumberFormat="0" applyAlignment="0" applyProtection="0"/>
    <xf numFmtId="0" fontId="19" fillId="7" borderId="22" applyNumberFormat="0" applyAlignment="0" applyProtection="0"/>
    <xf numFmtId="0" fontId="20" fillId="0" borderId="24" applyNumberFormat="0" applyFill="0" applyAlignment="0" applyProtection="0"/>
    <xf numFmtId="0" fontId="21" fillId="8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0" borderId="0"/>
    <xf numFmtId="0" fontId="3" fillId="9" borderId="26" applyNumberFormat="0" applyFont="0" applyAlignment="0" applyProtection="0"/>
    <xf numFmtId="0" fontId="2" fillId="0" borderId="0"/>
    <xf numFmtId="0" fontId="2" fillId="9" borderId="2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2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3">
    <xf numFmtId="0" fontId="0" fillId="0" borderId="0" xfId="0"/>
    <xf numFmtId="0" fontId="26" fillId="0" borderId="0" xfId="0" applyFont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36" applyNumberFormat="1" applyFont="1" applyBorder="1" applyAlignment="1">
      <alignment horizontal="right"/>
    </xf>
    <xf numFmtId="165" fontId="0" fillId="0" borderId="10" xfId="36" applyNumberFormat="1" applyFont="1" applyBorder="1" applyAlignment="1">
      <alignment horizontal="right"/>
    </xf>
    <xf numFmtId="165" fontId="0" fillId="0" borderId="9" xfId="36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3" fontId="0" fillId="0" borderId="0" xfId="79" applyNumberFormat="1" applyFont="1" applyAlignment="1">
      <alignment horizontal="right" wrapText="1"/>
    </xf>
    <xf numFmtId="3" fontId="0" fillId="0" borderId="10" xfId="36" applyNumberFormat="1" applyFont="1" applyFill="1" applyBorder="1" applyAlignment="1">
      <alignment horizontal="right"/>
    </xf>
    <xf numFmtId="3" fontId="0" fillId="0" borderId="9" xfId="36" applyNumberFormat="1" applyFont="1" applyFill="1" applyBorder="1" applyAlignment="1">
      <alignment horizontal="right"/>
    </xf>
    <xf numFmtId="3" fontId="0" fillId="0" borderId="0" xfId="77" applyNumberFormat="1" applyFont="1" applyAlignment="1">
      <alignment horizontal="right" wrapText="1"/>
    </xf>
    <xf numFmtId="3" fontId="0" fillId="0" borderId="0" xfId="36" applyNumberFormat="1" applyFont="1" applyFill="1" applyBorder="1" applyAlignment="1">
      <alignment horizontal="right"/>
    </xf>
    <xf numFmtId="4" fontId="0" fillId="0" borderId="0" xfId="79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3" fontId="0" fillId="0" borderId="0" xfId="0" applyNumberFormat="1" applyFont="1" applyFill="1" applyAlignment="1">
      <alignment horizontal="right" wrapText="1"/>
    </xf>
    <xf numFmtId="3" fontId="0" fillId="0" borderId="8" xfId="36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26" fillId="0" borderId="0" xfId="0" applyFont="1" applyFill="1"/>
    <xf numFmtId="0" fontId="0" fillId="0" borderId="8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15" xfId="0" applyFont="1" applyBorder="1" applyAlignment="1">
      <alignment horizontal="left" wrapText="1"/>
    </xf>
    <xf numFmtId="3" fontId="0" fillId="0" borderId="0" xfId="79" applyNumberFormat="1" applyFont="1" applyAlignment="1">
      <alignment horizontal="right" vertical="center" wrapText="1"/>
    </xf>
    <xf numFmtId="3" fontId="0" fillId="0" borderId="10" xfId="36" applyNumberFormat="1" applyFont="1" applyFill="1" applyBorder="1" applyAlignment="1">
      <alignment horizontal="right" vertical="center"/>
    </xf>
    <xf numFmtId="3" fontId="0" fillId="0" borderId="9" xfId="36" applyNumberFormat="1" applyFont="1" applyFill="1" applyBorder="1" applyAlignment="1">
      <alignment horizontal="right" vertical="center"/>
    </xf>
    <xf numFmtId="3" fontId="0" fillId="0" borderId="0" xfId="77" applyNumberFormat="1" applyFont="1" applyAlignment="1">
      <alignment horizontal="right" vertical="center" wrapText="1"/>
    </xf>
    <xf numFmtId="3" fontId="0" fillId="0" borderId="0" xfId="36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left" vertical="center" wrapText="1"/>
    </xf>
    <xf numFmtId="3" fontId="0" fillId="0" borderId="10" xfId="77" applyNumberFormat="1" applyFont="1" applyFill="1" applyBorder="1" applyAlignment="1">
      <alignment horizontal="right" wrapText="1"/>
    </xf>
    <xf numFmtId="3" fontId="9" fillId="0" borderId="0" xfId="36" applyNumberFormat="1" applyFont="1" applyFill="1" applyBorder="1" applyAlignment="1">
      <alignment horizontal="right"/>
    </xf>
    <xf numFmtId="3" fontId="9" fillId="0" borderId="10" xfId="36" applyNumberFormat="1" applyFont="1" applyFill="1" applyBorder="1" applyAlignment="1">
      <alignment horizontal="right"/>
    </xf>
    <xf numFmtId="3" fontId="9" fillId="0" borderId="9" xfId="36" applyNumberFormat="1" applyFont="1" applyFill="1" applyBorder="1" applyAlignment="1">
      <alignment horizontal="right"/>
    </xf>
    <xf numFmtId="165" fontId="26" fillId="0" borderId="0" xfId="0" applyNumberFormat="1" applyFont="1"/>
    <xf numFmtId="0" fontId="0" fillId="0" borderId="11" xfId="0" applyFont="1" applyBorder="1" applyAlignment="1">
      <alignment horizontal="justify"/>
    </xf>
    <xf numFmtId="165" fontId="0" fillId="0" borderId="12" xfId="36" applyNumberFormat="1" applyFont="1" applyFill="1" applyBorder="1" applyAlignment="1">
      <alignment horizontal="center"/>
    </xf>
    <xf numFmtId="165" fontId="0" fillId="0" borderId="14" xfId="36" applyNumberFormat="1" applyFont="1" applyFill="1" applyBorder="1" applyAlignment="1">
      <alignment horizontal="right"/>
    </xf>
    <xf numFmtId="165" fontId="0" fillId="0" borderId="13" xfId="36" applyNumberFormat="1" applyFont="1" applyFill="1" applyBorder="1" applyAlignment="1">
      <alignment horizontal="right"/>
    </xf>
    <xf numFmtId="165" fontId="0" fillId="0" borderId="12" xfId="36" applyNumberFormat="1" applyFont="1" applyFill="1" applyBorder="1" applyAlignment="1">
      <alignment horizontal="right"/>
    </xf>
    <xf numFmtId="43" fontId="26" fillId="0" borderId="0" xfId="36" applyFont="1"/>
    <xf numFmtId="3" fontId="26" fillId="0" borderId="0" xfId="0" applyNumberFormat="1" applyFont="1"/>
    <xf numFmtId="43" fontId="26" fillId="0" borderId="0" xfId="0" applyNumberFormat="1" applyFont="1"/>
    <xf numFmtId="165" fontId="26" fillId="0" borderId="0" xfId="36" applyNumberFormat="1" applyFo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9" fillId="2" borderId="7" xfId="0" applyFont="1" applyFill="1" applyBorder="1" applyAlignment="1">
      <alignment horizontal="center" wrapText="1"/>
    </xf>
    <xf numFmtId="0" fontId="0" fillId="2" borderId="14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9" xfId="36" applyNumberFormat="1" applyFont="1" applyFill="1" applyBorder="1" applyAlignment="1">
      <alignment horizontal="right" vertical="center"/>
    </xf>
    <xf numFmtId="3" fontId="0" fillId="0" borderId="17" xfId="36" applyNumberFormat="1" applyFont="1" applyFill="1" applyBorder="1" applyAlignment="1">
      <alignment horizontal="right" vertical="center"/>
    </xf>
    <xf numFmtId="3" fontId="0" fillId="0" borderId="16" xfId="36" applyNumberFormat="1" applyFont="1" applyFill="1" applyBorder="1" applyAlignment="1">
      <alignment horizontal="right" vertical="center"/>
    </xf>
    <xf numFmtId="3" fontId="0" fillId="0" borderId="10" xfId="36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/>
    </xf>
    <xf numFmtId="3" fontId="9" fillId="0" borderId="16" xfId="36" applyNumberFormat="1" applyFont="1" applyFill="1" applyBorder="1" applyAlignment="1">
      <alignment horizontal="right"/>
    </xf>
    <xf numFmtId="3" fontId="9" fillId="0" borderId="10" xfId="36" applyNumberFormat="1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15" xfId="0" applyFont="1" applyBorder="1" applyAlignment="1">
      <alignment horizontal="justify"/>
    </xf>
    <xf numFmtId="3" fontId="9" fillId="0" borderId="17" xfId="36" applyNumberFormat="1" applyFont="1" applyFill="1" applyBorder="1" applyAlignment="1">
      <alignment horizontal="right"/>
    </xf>
    <xf numFmtId="3" fontId="9" fillId="0" borderId="9" xfId="36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107">
    <cellStyle name="20% - Accent1" xfId="54" builtinId="30" customBuiltin="1"/>
    <cellStyle name="20% - Accent1 2" xfId="81"/>
    <cellStyle name="20% - Accent1 3" xfId="95"/>
    <cellStyle name="20% - Accent2" xfId="58" builtinId="34" customBuiltin="1"/>
    <cellStyle name="20% - Accent2 2" xfId="83"/>
    <cellStyle name="20% - Accent2 3" xfId="97"/>
    <cellStyle name="20% - Accent3" xfId="62" builtinId="38" customBuiltin="1"/>
    <cellStyle name="20% - Accent3 2" xfId="85"/>
    <cellStyle name="20% - Accent3 3" xfId="99"/>
    <cellStyle name="20% - Accent4" xfId="66" builtinId="42" customBuiltin="1"/>
    <cellStyle name="20% - Accent4 2" xfId="87"/>
    <cellStyle name="20% - Accent4 3" xfId="101"/>
    <cellStyle name="20% - Accent5" xfId="70" builtinId="46" customBuiltin="1"/>
    <cellStyle name="20% - Accent5 2" xfId="89"/>
    <cellStyle name="20% - Accent5 3" xfId="103"/>
    <cellStyle name="20% - Accent6" xfId="74" builtinId="50" customBuiltin="1"/>
    <cellStyle name="20% - Accent6 2" xfId="91"/>
    <cellStyle name="20% - Accent6 3" xfId="105"/>
    <cellStyle name="40% - Accent1" xfId="55" builtinId="31" customBuiltin="1"/>
    <cellStyle name="40% - Accent1 2" xfId="82"/>
    <cellStyle name="40% - Accent1 3" xfId="96"/>
    <cellStyle name="40% - Accent2" xfId="59" builtinId="35" customBuiltin="1"/>
    <cellStyle name="40% - Accent2 2" xfId="84"/>
    <cellStyle name="40% - Accent2 3" xfId="98"/>
    <cellStyle name="40% - Accent3" xfId="63" builtinId="39" customBuiltin="1"/>
    <cellStyle name="40% - Accent3 2" xfId="86"/>
    <cellStyle name="40% - Accent3 3" xfId="100"/>
    <cellStyle name="40% - Accent4" xfId="67" builtinId="43" customBuiltin="1"/>
    <cellStyle name="40% - Accent4 2" xfId="88"/>
    <cellStyle name="40% - Accent4 3" xfId="102"/>
    <cellStyle name="40% - Accent5" xfId="71" builtinId="47" customBuiltin="1"/>
    <cellStyle name="40% - Accent5 2" xfId="90"/>
    <cellStyle name="40% - Accent5 3" xfId="104"/>
    <cellStyle name="40% - Accent6" xfId="75" builtinId="51" customBuiltin="1"/>
    <cellStyle name="40% - Accent6 2" xfId="92"/>
    <cellStyle name="40% - Accent6 3" xfId="106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36" builtinId="3"/>
    <cellStyle name="Euro" xfId="1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5" builtinId="20" customBuiltin="1"/>
    <cellStyle name="Linked Cell" xfId="48" builtinId="24" customBuiltin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illares 4" xfId="34"/>
    <cellStyle name="Moneda 2" xfId="6"/>
    <cellStyle name="Moneda 2 2" xfId="29"/>
    <cellStyle name="Moneda 2 3" xfId="20"/>
    <cellStyle name="Neutral" xfId="44" builtinId="28" customBuiltin="1"/>
    <cellStyle name="Normal" xfId="0" builtinId="0"/>
    <cellStyle name="Normal 10" xfId="93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  <cellStyle name="Normal 8" xfId="77"/>
    <cellStyle name="Normal 9" xfId="79"/>
    <cellStyle name="Note 2" xfId="78"/>
    <cellStyle name="Note 3" xfId="80"/>
    <cellStyle name="Note 4" xfId="94"/>
    <cellStyle name="Output" xfId="46" builtinId="21" customBuiltin="1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A9" sqref="A9:C9"/>
    </sheetView>
  </sheetViews>
  <sheetFormatPr defaultRowHeight="11.25" customHeight="1"/>
  <cols>
    <col min="1" max="1" width="5.33203125" style="1" customWidth="1"/>
    <col min="2" max="2" width="5.5" style="1" customWidth="1"/>
    <col min="3" max="3" width="75.33203125" style="1" customWidth="1"/>
    <col min="4" max="4" width="15.6640625" style="1" bestFit="1" customWidth="1"/>
    <col min="5" max="5" width="17.33203125" style="1" customWidth="1"/>
    <col min="6" max="7" width="14.5" style="1" bestFit="1" customWidth="1"/>
    <col min="8" max="8" width="17.6640625" style="1" customWidth="1"/>
    <col min="9" max="9" width="20" style="1" customWidth="1"/>
    <col min="10" max="10" width="14.6640625" style="1" bestFit="1" customWidth="1"/>
    <col min="11" max="16384" width="9.33203125" style="1"/>
  </cols>
  <sheetData>
    <row r="1" spans="1:9" ht="11.25" customHeight="1">
      <c r="A1" s="61" t="s">
        <v>75</v>
      </c>
      <c r="B1" s="61"/>
      <c r="C1" s="61"/>
      <c r="D1" s="61"/>
      <c r="E1" s="61"/>
      <c r="F1" s="61"/>
      <c r="G1" s="61"/>
      <c r="H1" s="61"/>
      <c r="I1" s="61"/>
    </row>
    <row r="2" spans="1:9" ht="11.25" customHeight="1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ht="11.25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</row>
    <row r="4" spans="1:9" ht="11.25" customHeight="1" thickBot="1">
      <c r="A4" s="61" t="s">
        <v>7</v>
      </c>
      <c r="B4" s="61"/>
      <c r="C4" s="61"/>
      <c r="D4" s="61"/>
      <c r="E4" s="61"/>
      <c r="F4" s="61"/>
      <c r="G4" s="61"/>
      <c r="H4" s="61"/>
      <c r="I4" s="61"/>
    </row>
    <row r="5" spans="1:9" ht="11.25" customHeight="1" thickBot="1">
      <c r="A5" s="48"/>
      <c r="B5" s="49"/>
      <c r="C5" s="50"/>
      <c r="D5" s="51" t="s">
        <v>8</v>
      </c>
      <c r="E5" s="52"/>
      <c r="F5" s="52"/>
      <c r="G5" s="52"/>
      <c r="H5" s="53"/>
      <c r="I5" s="54" t="s">
        <v>1</v>
      </c>
    </row>
    <row r="6" spans="1:9" ht="11.25" customHeight="1">
      <c r="A6" s="57" t="s">
        <v>0</v>
      </c>
      <c r="B6" s="58"/>
      <c r="C6" s="59"/>
      <c r="D6" s="48" t="s">
        <v>2</v>
      </c>
      <c r="E6" s="64" t="s">
        <v>9</v>
      </c>
      <c r="F6" s="50" t="s">
        <v>3</v>
      </c>
      <c r="G6" s="54" t="s">
        <v>4</v>
      </c>
      <c r="H6" s="54" t="s">
        <v>5</v>
      </c>
      <c r="I6" s="55"/>
    </row>
    <row r="7" spans="1:9" ht="11.25" customHeight="1" thickBot="1">
      <c r="A7" s="60"/>
      <c r="B7" s="67"/>
      <c r="C7" s="66"/>
      <c r="D7" s="60"/>
      <c r="E7" s="65"/>
      <c r="F7" s="66"/>
      <c r="G7" s="56"/>
      <c r="H7" s="56"/>
      <c r="I7" s="56"/>
    </row>
    <row r="8" spans="1:9" ht="5.25" customHeight="1">
      <c r="A8" s="68"/>
      <c r="B8" s="69"/>
      <c r="C8" s="70"/>
      <c r="D8" s="2"/>
      <c r="E8" s="3"/>
      <c r="F8" s="4"/>
      <c r="G8" s="4"/>
      <c r="H8" s="5"/>
      <c r="I8" s="3"/>
    </row>
    <row r="9" spans="1:9" ht="11.25" customHeight="1">
      <c r="A9" s="71" t="s">
        <v>10</v>
      </c>
      <c r="B9" s="72"/>
      <c r="C9" s="73"/>
      <c r="D9" s="6"/>
      <c r="E9" s="7"/>
      <c r="F9" s="8"/>
      <c r="G9" s="8"/>
      <c r="H9" s="6"/>
      <c r="I9" s="7"/>
    </row>
    <row r="10" spans="1:9" ht="11.25" customHeight="1">
      <c r="A10" s="9"/>
      <c r="B10" s="62" t="s">
        <v>11</v>
      </c>
      <c r="C10" s="63"/>
      <c r="D10" s="10">
        <v>892946061.5</v>
      </c>
      <c r="E10" s="11"/>
      <c r="F10" s="12">
        <f>SUM(D10+E10)</f>
        <v>892946061.5</v>
      </c>
      <c r="G10" s="12">
        <f>F10</f>
        <v>892946061.5</v>
      </c>
      <c r="H10" s="13">
        <v>896301123.97000003</v>
      </c>
      <c r="I10" s="11">
        <f>H10-D10</f>
        <v>3355062.4700000286</v>
      </c>
    </row>
    <row r="11" spans="1:9" ht="11.25" customHeight="1">
      <c r="A11" s="9"/>
      <c r="B11" s="62" t="s">
        <v>12</v>
      </c>
      <c r="C11" s="63"/>
      <c r="D11" s="10">
        <v>0</v>
      </c>
      <c r="E11" s="11">
        <v>0</v>
      </c>
      <c r="F11" s="12">
        <f t="shared" ref="F11:F16" si="0">SUM(D11+E11)</f>
        <v>0</v>
      </c>
      <c r="G11" s="12">
        <f t="shared" ref="G11:G16" si="1">F11</f>
        <v>0</v>
      </c>
      <c r="H11" s="14">
        <v>0</v>
      </c>
      <c r="I11" s="11">
        <f t="shared" ref="I11:I41" si="2">H11-D11</f>
        <v>0</v>
      </c>
    </row>
    <row r="12" spans="1:9" ht="11.25" customHeight="1">
      <c r="A12" s="9"/>
      <c r="B12" s="62" t="s">
        <v>13</v>
      </c>
      <c r="C12" s="63"/>
      <c r="D12" s="14">
        <v>0</v>
      </c>
      <c r="E12" s="11">
        <v>0</v>
      </c>
      <c r="F12" s="12">
        <f t="shared" si="0"/>
        <v>0</v>
      </c>
      <c r="G12" s="12">
        <f t="shared" si="1"/>
        <v>0</v>
      </c>
      <c r="H12" s="14">
        <v>0</v>
      </c>
      <c r="I12" s="11">
        <f t="shared" si="2"/>
        <v>0</v>
      </c>
    </row>
    <row r="13" spans="1:9" ht="11.25" customHeight="1">
      <c r="A13" s="9"/>
      <c r="B13" s="62" t="s">
        <v>14</v>
      </c>
      <c r="C13" s="63"/>
      <c r="D13" s="15">
        <v>261746768.28</v>
      </c>
      <c r="E13" s="11"/>
      <c r="F13" s="12">
        <f>SUM(D13+E13)</f>
        <v>261746768.28</v>
      </c>
      <c r="G13" s="12">
        <f t="shared" si="1"/>
        <v>261746768.28</v>
      </c>
      <c r="H13" s="13">
        <v>272131824.47000003</v>
      </c>
      <c r="I13" s="11">
        <f t="shared" si="2"/>
        <v>10385056.190000027</v>
      </c>
    </row>
    <row r="14" spans="1:9" ht="11.25" customHeight="1">
      <c r="A14" s="9"/>
      <c r="B14" s="62" t="s">
        <v>15</v>
      </c>
      <c r="C14" s="63"/>
      <c r="D14" s="10">
        <v>19696647.260000002</v>
      </c>
      <c r="E14" s="11"/>
      <c r="F14" s="12">
        <f t="shared" si="0"/>
        <v>19696647.260000002</v>
      </c>
      <c r="G14" s="12">
        <f t="shared" si="1"/>
        <v>19696647.260000002</v>
      </c>
      <c r="H14" s="13">
        <v>48811150.140000001</v>
      </c>
      <c r="I14" s="11">
        <f>H14-D14</f>
        <v>29114502.879999999</v>
      </c>
    </row>
    <row r="15" spans="1:9" ht="11.25" customHeight="1">
      <c r="A15" s="9"/>
      <c r="B15" s="62" t="s">
        <v>16</v>
      </c>
      <c r="C15" s="63"/>
      <c r="D15" s="10">
        <v>77980715.930000007</v>
      </c>
      <c r="E15" s="11"/>
      <c r="F15" s="12">
        <f t="shared" si="0"/>
        <v>77980715.930000007</v>
      </c>
      <c r="G15" s="12">
        <f t="shared" si="1"/>
        <v>77980715.930000007</v>
      </c>
      <c r="H15" s="13">
        <v>78795895.920000002</v>
      </c>
      <c r="I15" s="11">
        <f t="shared" si="2"/>
        <v>815179.98999999464</v>
      </c>
    </row>
    <row r="16" spans="1:9" ht="11.25" customHeight="1">
      <c r="A16" s="9"/>
      <c r="B16" s="62" t="s">
        <v>17</v>
      </c>
      <c r="C16" s="63"/>
      <c r="D16" s="14">
        <v>0</v>
      </c>
      <c r="E16" s="11">
        <v>0</v>
      </c>
      <c r="F16" s="12">
        <f t="shared" si="0"/>
        <v>0</v>
      </c>
      <c r="G16" s="12">
        <f t="shared" si="1"/>
        <v>0</v>
      </c>
      <c r="H16" s="14">
        <v>0</v>
      </c>
      <c r="I16" s="11">
        <f t="shared" si="2"/>
        <v>0</v>
      </c>
    </row>
    <row r="17" spans="1:9" ht="11.25" customHeight="1">
      <c r="A17" s="76"/>
      <c r="B17" s="62" t="s">
        <v>18</v>
      </c>
      <c r="C17" s="63"/>
      <c r="D17" s="79">
        <f>SUM(D19:D29)</f>
        <v>865009748.69999993</v>
      </c>
      <c r="E17" s="80">
        <f t="shared" ref="E17:H17" si="3">SUM(E19:E29)</f>
        <v>0</v>
      </c>
      <c r="F17" s="77">
        <f t="shared" si="3"/>
        <v>865009748.69999993</v>
      </c>
      <c r="G17" s="78">
        <f t="shared" si="3"/>
        <v>865009748.69999993</v>
      </c>
      <c r="H17" s="79">
        <f t="shared" si="3"/>
        <v>874708103.55000007</v>
      </c>
      <c r="I17" s="11">
        <f t="shared" si="2"/>
        <v>9698354.8500001431</v>
      </c>
    </row>
    <row r="18" spans="1:9" ht="11.25" customHeight="1">
      <c r="A18" s="76"/>
      <c r="B18" s="62" t="s">
        <v>19</v>
      </c>
      <c r="C18" s="63"/>
      <c r="D18" s="79"/>
      <c r="E18" s="80"/>
      <c r="F18" s="77"/>
      <c r="G18" s="78"/>
      <c r="H18" s="79"/>
      <c r="I18" s="11">
        <f t="shared" si="2"/>
        <v>0</v>
      </c>
    </row>
    <row r="19" spans="1:9" ht="11.25" customHeight="1">
      <c r="A19" s="9"/>
      <c r="B19" s="16"/>
      <c r="C19" s="17" t="s">
        <v>20</v>
      </c>
      <c r="D19" s="10">
        <v>454106009.36000001</v>
      </c>
      <c r="E19" s="11"/>
      <c r="F19" s="12">
        <f t="shared" ref="F19:F41" si="4">SUM(D19+E19)</f>
        <v>454106009.36000001</v>
      </c>
      <c r="G19" s="12">
        <f t="shared" ref="G19:G29" si="5">F19</f>
        <v>454106009.36000001</v>
      </c>
      <c r="H19" s="13">
        <v>470385071.01999998</v>
      </c>
      <c r="I19" s="11">
        <f t="shared" si="2"/>
        <v>16279061.659999967</v>
      </c>
    </row>
    <row r="20" spans="1:9" ht="11.25" customHeight="1">
      <c r="A20" s="9"/>
      <c r="B20" s="16"/>
      <c r="C20" s="17" t="s">
        <v>21</v>
      </c>
      <c r="D20" s="18">
        <v>155408294.96000001</v>
      </c>
      <c r="E20" s="11"/>
      <c r="F20" s="12">
        <f t="shared" si="4"/>
        <v>155408294.96000001</v>
      </c>
      <c r="G20" s="12">
        <f t="shared" si="5"/>
        <v>155408294.96000001</v>
      </c>
      <c r="H20" s="18">
        <v>162270955.69999999</v>
      </c>
      <c r="I20" s="11">
        <f t="shared" si="2"/>
        <v>6862660.7399999797</v>
      </c>
    </row>
    <row r="21" spans="1:9" ht="11.25" customHeight="1">
      <c r="A21" s="9"/>
      <c r="B21" s="16"/>
      <c r="C21" s="17" t="s">
        <v>22</v>
      </c>
      <c r="D21" s="10">
        <v>26063093.870000001</v>
      </c>
      <c r="E21" s="11"/>
      <c r="F21" s="12">
        <f t="shared" si="4"/>
        <v>26063093.870000001</v>
      </c>
      <c r="G21" s="12">
        <f t="shared" si="5"/>
        <v>26063093.870000001</v>
      </c>
      <c r="H21" s="13">
        <v>27350785.129999999</v>
      </c>
      <c r="I21" s="11">
        <f t="shared" si="2"/>
        <v>1287691.2599999979</v>
      </c>
    </row>
    <row r="22" spans="1:9" ht="11.25" customHeight="1">
      <c r="A22" s="9"/>
      <c r="B22" s="16"/>
      <c r="C22" s="17" t="s">
        <v>23</v>
      </c>
      <c r="D22" s="14">
        <v>0</v>
      </c>
      <c r="E22" s="11">
        <v>0</v>
      </c>
      <c r="F22" s="12">
        <f t="shared" si="4"/>
        <v>0</v>
      </c>
      <c r="G22" s="12">
        <f t="shared" si="5"/>
        <v>0</v>
      </c>
      <c r="H22" s="14">
        <v>0</v>
      </c>
      <c r="I22" s="11">
        <f t="shared" si="2"/>
        <v>0</v>
      </c>
    </row>
    <row r="23" spans="1:9" ht="11.25" customHeight="1">
      <c r="A23" s="9"/>
      <c r="B23" s="16"/>
      <c r="C23" s="17" t="s">
        <v>24</v>
      </c>
      <c r="D23" s="14">
        <v>0</v>
      </c>
      <c r="E23" s="11">
        <v>0</v>
      </c>
      <c r="F23" s="12">
        <f t="shared" si="4"/>
        <v>0</v>
      </c>
      <c r="G23" s="12">
        <f t="shared" si="5"/>
        <v>0</v>
      </c>
      <c r="H23" s="14">
        <v>0</v>
      </c>
      <c r="I23" s="11">
        <f t="shared" si="2"/>
        <v>0</v>
      </c>
    </row>
    <row r="24" spans="1:9" ht="11.25" customHeight="1">
      <c r="A24" s="9"/>
      <c r="B24" s="16"/>
      <c r="C24" s="17" t="s">
        <v>25</v>
      </c>
      <c r="D24" s="10">
        <v>11448001.310000001</v>
      </c>
      <c r="E24" s="11"/>
      <c r="F24" s="12">
        <f t="shared" si="4"/>
        <v>11448001.310000001</v>
      </c>
      <c r="G24" s="12">
        <f t="shared" si="5"/>
        <v>11448001.310000001</v>
      </c>
      <c r="H24" s="13">
        <v>13721278.1</v>
      </c>
      <c r="I24" s="11">
        <f t="shared" si="2"/>
        <v>2273276.7899999991</v>
      </c>
    </row>
    <row r="25" spans="1:9" ht="11.25" customHeight="1">
      <c r="A25" s="9"/>
      <c r="B25" s="16"/>
      <c r="C25" s="17" t="s">
        <v>26</v>
      </c>
      <c r="D25" s="15">
        <v>101825313.16</v>
      </c>
      <c r="E25" s="11"/>
      <c r="F25" s="12">
        <f t="shared" si="4"/>
        <v>101825313.16</v>
      </c>
      <c r="G25" s="12">
        <f t="shared" si="5"/>
        <v>101825313.16</v>
      </c>
      <c r="H25" s="13">
        <v>106234564</v>
      </c>
      <c r="I25" s="11">
        <f t="shared" si="2"/>
        <v>4409250.8400000036</v>
      </c>
    </row>
    <row r="26" spans="1:9" ht="11.25" customHeight="1">
      <c r="A26" s="9"/>
      <c r="B26" s="16"/>
      <c r="C26" s="17" t="s">
        <v>27</v>
      </c>
      <c r="D26" s="14">
        <v>0</v>
      </c>
      <c r="E26" s="11">
        <v>0</v>
      </c>
      <c r="F26" s="12">
        <f t="shared" si="4"/>
        <v>0</v>
      </c>
      <c r="G26" s="12">
        <f t="shared" si="5"/>
        <v>0</v>
      </c>
      <c r="H26" s="14">
        <v>0</v>
      </c>
      <c r="I26" s="11">
        <f t="shared" si="2"/>
        <v>0</v>
      </c>
    </row>
    <row r="27" spans="1:9" ht="11.25" customHeight="1">
      <c r="A27" s="9"/>
      <c r="B27" s="16"/>
      <c r="C27" s="17" t="s">
        <v>28</v>
      </c>
      <c r="D27" s="14">
        <v>35159036.039999999</v>
      </c>
      <c r="E27" s="11"/>
      <c r="F27" s="12">
        <f t="shared" si="4"/>
        <v>35159036.039999999</v>
      </c>
      <c r="G27" s="12">
        <f t="shared" si="5"/>
        <v>35159036.039999999</v>
      </c>
      <c r="H27" s="14">
        <v>28302645.600000001</v>
      </c>
      <c r="I27" s="11">
        <f t="shared" si="2"/>
        <v>-6856390.4399999976</v>
      </c>
    </row>
    <row r="28" spans="1:9" ht="11.25" customHeight="1">
      <c r="A28" s="9"/>
      <c r="B28" s="16"/>
      <c r="C28" s="17" t="s">
        <v>29</v>
      </c>
      <c r="D28" s="15">
        <v>81000000</v>
      </c>
      <c r="E28" s="11"/>
      <c r="F28" s="12">
        <f t="shared" si="4"/>
        <v>81000000</v>
      </c>
      <c r="G28" s="12">
        <f t="shared" si="5"/>
        <v>81000000</v>
      </c>
      <c r="H28" s="13">
        <v>66442804</v>
      </c>
      <c r="I28" s="11">
        <f t="shared" si="2"/>
        <v>-14557196</v>
      </c>
    </row>
    <row r="29" spans="1:9" ht="11.25" customHeight="1">
      <c r="A29" s="9"/>
      <c r="B29" s="16"/>
      <c r="C29" s="17" t="s">
        <v>30</v>
      </c>
      <c r="D29" s="14">
        <v>0</v>
      </c>
      <c r="E29" s="11">
        <v>0</v>
      </c>
      <c r="F29" s="12">
        <f t="shared" si="4"/>
        <v>0</v>
      </c>
      <c r="G29" s="12">
        <f t="shared" si="5"/>
        <v>0</v>
      </c>
      <c r="H29" s="19"/>
      <c r="I29" s="11">
        <f t="shared" si="2"/>
        <v>0</v>
      </c>
    </row>
    <row r="30" spans="1:9" ht="11.25" customHeight="1">
      <c r="A30" s="9"/>
      <c r="B30" s="62" t="s">
        <v>31</v>
      </c>
      <c r="C30" s="63"/>
      <c r="D30" s="14">
        <f>SUM(D31:D35)</f>
        <v>12227330.52</v>
      </c>
      <c r="E30" s="11">
        <f t="shared" ref="E30:H30" si="6">SUM(E31:E35)</f>
        <v>0</v>
      </c>
      <c r="F30" s="12">
        <f>SUM(F31:F35)</f>
        <v>12227330.52</v>
      </c>
      <c r="G30" s="12">
        <f t="shared" ref="G30" si="7">SUM(G31:G35)</f>
        <v>12227330.52</v>
      </c>
      <c r="H30" s="14">
        <f t="shared" si="6"/>
        <v>10033494.620000001</v>
      </c>
      <c r="I30" s="11">
        <f t="shared" si="2"/>
        <v>-2193835.8999999985</v>
      </c>
    </row>
    <row r="31" spans="1:9" ht="11.25" customHeight="1">
      <c r="A31" s="9"/>
      <c r="B31" s="16"/>
      <c r="C31" s="17" t="s">
        <v>32</v>
      </c>
      <c r="D31" s="10">
        <v>42545.03</v>
      </c>
      <c r="E31" s="11"/>
      <c r="F31" s="12">
        <f t="shared" si="4"/>
        <v>42545.03</v>
      </c>
      <c r="G31" s="12">
        <f>F31</f>
        <v>42545.03</v>
      </c>
      <c r="H31" s="13">
        <v>26775.24</v>
      </c>
      <c r="I31" s="11">
        <f t="shared" si="2"/>
        <v>-15769.789999999997</v>
      </c>
    </row>
    <row r="32" spans="1:9" ht="11.25" customHeight="1">
      <c r="A32" s="9"/>
      <c r="B32" s="16"/>
      <c r="C32" s="17" t="s">
        <v>33</v>
      </c>
      <c r="D32" s="14">
        <v>0</v>
      </c>
      <c r="E32" s="11">
        <v>0</v>
      </c>
      <c r="F32" s="12">
        <f t="shared" si="4"/>
        <v>0</v>
      </c>
      <c r="G32" s="12">
        <f t="shared" ref="G32:G36" si="8">F32</f>
        <v>0</v>
      </c>
      <c r="H32" s="19"/>
      <c r="I32" s="11">
        <f t="shared" si="2"/>
        <v>0</v>
      </c>
    </row>
    <row r="33" spans="1:9" ht="11.25" customHeight="1">
      <c r="A33" s="9"/>
      <c r="B33" s="16"/>
      <c r="C33" s="17" t="s">
        <v>34</v>
      </c>
      <c r="D33" s="10">
        <v>12184785.49</v>
      </c>
      <c r="E33" s="11"/>
      <c r="F33" s="12">
        <f t="shared" si="4"/>
        <v>12184785.49</v>
      </c>
      <c r="G33" s="12">
        <f t="shared" si="8"/>
        <v>12184785.49</v>
      </c>
      <c r="H33" s="13">
        <v>10006719.380000001</v>
      </c>
      <c r="I33" s="11">
        <f>H33-D33</f>
        <v>-2178066.1099999994</v>
      </c>
    </row>
    <row r="34" spans="1:9" ht="11.25" customHeight="1">
      <c r="A34" s="9"/>
      <c r="B34" s="16"/>
      <c r="C34" s="17" t="s">
        <v>35</v>
      </c>
      <c r="D34" s="14">
        <v>0</v>
      </c>
      <c r="E34" s="11">
        <v>0</v>
      </c>
      <c r="F34" s="12">
        <f t="shared" si="4"/>
        <v>0</v>
      </c>
      <c r="G34" s="12">
        <f t="shared" si="8"/>
        <v>0</v>
      </c>
      <c r="H34" s="14">
        <v>0</v>
      </c>
      <c r="I34" s="11">
        <f t="shared" si="2"/>
        <v>0</v>
      </c>
    </row>
    <row r="35" spans="1:9" ht="11.25" customHeight="1">
      <c r="A35" s="9"/>
      <c r="B35" s="16"/>
      <c r="C35" s="17" t="s">
        <v>36</v>
      </c>
      <c r="D35" s="14">
        <v>0</v>
      </c>
      <c r="E35" s="11">
        <v>0</v>
      </c>
      <c r="F35" s="12">
        <f t="shared" si="4"/>
        <v>0</v>
      </c>
      <c r="G35" s="12">
        <f t="shared" si="8"/>
        <v>0</v>
      </c>
      <c r="H35" s="14">
        <v>0</v>
      </c>
      <c r="I35" s="11">
        <f t="shared" si="2"/>
        <v>0</v>
      </c>
    </row>
    <row r="36" spans="1:9" s="21" customFormat="1" ht="11.25" customHeight="1">
      <c r="A36" s="20"/>
      <c r="B36" s="74" t="s">
        <v>37</v>
      </c>
      <c r="C36" s="75"/>
      <c r="D36" s="14">
        <v>0</v>
      </c>
      <c r="E36" s="11">
        <v>0</v>
      </c>
      <c r="F36" s="12">
        <f t="shared" si="4"/>
        <v>0</v>
      </c>
      <c r="G36" s="12">
        <f t="shared" si="8"/>
        <v>0</v>
      </c>
      <c r="H36" s="14">
        <v>0</v>
      </c>
      <c r="I36" s="11">
        <f t="shared" si="2"/>
        <v>0</v>
      </c>
    </row>
    <row r="37" spans="1:9" ht="11.25" customHeight="1">
      <c r="A37" s="9"/>
      <c r="B37" s="62" t="s">
        <v>38</v>
      </c>
      <c r="C37" s="63"/>
      <c r="D37" s="14">
        <v>0</v>
      </c>
      <c r="E37" s="11">
        <v>0</v>
      </c>
      <c r="F37" s="12">
        <f>SUM(F38)</f>
        <v>0</v>
      </c>
      <c r="G37" s="12">
        <f>SUM(G38)</f>
        <v>0</v>
      </c>
      <c r="H37" s="14">
        <v>0</v>
      </c>
      <c r="I37" s="11">
        <f t="shared" si="2"/>
        <v>0</v>
      </c>
    </row>
    <row r="38" spans="1:9" ht="11.25" customHeight="1">
      <c r="A38" s="9"/>
      <c r="B38" s="16"/>
      <c r="C38" s="17" t="s">
        <v>39</v>
      </c>
      <c r="D38" s="14">
        <v>0</v>
      </c>
      <c r="E38" s="11">
        <v>0</v>
      </c>
      <c r="F38" s="12">
        <f t="shared" si="4"/>
        <v>0</v>
      </c>
      <c r="G38" s="12">
        <f>F38</f>
        <v>0</v>
      </c>
      <c r="H38" s="14">
        <v>0</v>
      </c>
      <c r="I38" s="11">
        <f t="shared" si="2"/>
        <v>0</v>
      </c>
    </row>
    <row r="39" spans="1:9" ht="11.25" customHeight="1">
      <c r="A39" s="9"/>
      <c r="B39" s="62" t="s">
        <v>40</v>
      </c>
      <c r="C39" s="63"/>
      <c r="D39" s="14">
        <f>SUM(D40:D41)</f>
        <v>128771894.78</v>
      </c>
      <c r="E39" s="11">
        <f t="shared" ref="E39:H39" si="9">SUM(E40:E41)</f>
        <v>0</v>
      </c>
      <c r="F39" s="12">
        <f t="shared" si="9"/>
        <v>128771894.78</v>
      </c>
      <c r="G39" s="12">
        <f t="shared" si="9"/>
        <v>128771894.78</v>
      </c>
      <c r="H39" s="14">
        <f t="shared" si="9"/>
        <v>125436979.25</v>
      </c>
      <c r="I39" s="11">
        <f t="shared" si="2"/>
        <v>-3334915.5300000012</v>
      </c>
    </row>
    <row r="40" spans="1:9" ht="11.25" customHeight="1">
      <c r="A40" s="9"/>
      <c r="B40" s="16"/>
      <c r="C40" s="17" t="s">
        <v>41</v>
      </c>
      <c r="D40" s="14">
        <v>0</v>
      </c>
      <c r="E40" s="11">
        <v>0</v>
      </c>
      <c r="F40" s="12">
        <f t="shared" si="4"/>
        <v>0</v>
      </c>
      <c r="G40" s="12">
        <f>F40</f>
        <v>0</v>
      </c>
      <c r="H40" s="14">
        <f>G40</f>
        <v>0</v>
      </c>
      <c r="I40" s="11">
        <f t="shared" si="2"/>
        <v>0</v>
      </c>
    </row>
    <row r="41" spans="1:9" ht="11.25" customHeight="1">
      <c r="A41" s="9"/>
      <c r="B41" s="16"/>
      <c r="C41" s="17" t="s">
        <v>42</v>
      </c>
      <c r="D41" s="10">
        <v>128771894.78</v>
      </c>
      <c r="E41" s="11">
        <v>0</v>
      </c>
      <c r="F41" s="12">
        <f t="shared" si="4"/>
        <v>128771894.78</v>
      </c>
      <c r="G41" s="12">
        <f>F41</f>
        <v>128771894.78</v>
      </c>
      <c r="H41" s="13">
        <v>125436979.25</v>
      </c>
      <c r="I41" s="11">
        <f t="shared" si="2"/>
        <v>-3334915.5300000012</v>
      </c>
    </row>
    <row r="42" spans="1:9" ht="11.25" customHeight="1">
      <c r="A42" s="22"/>
      <c r="B42" s="23"/>
      <c r="C42" s="24"/>
      <c r="D42" s="14"/>
      <c r="E42" s="11"/>
      <c r="F42" s="12"/>
      <c r="G42" s="12"/>
      <c r="H42" s="14"/>
      <c r="I42" s="11"/>
    </row>
    <row r="43" spans="1:9" ht="11.25" customHeight="1">
      <c r="A43" s="71" t="s">
        <v>43</v>
      </c>
      <c r="B43" s="72"/>
      <c r="C43" s="81"/>
      <c r="D43" s="82">
        <f>SUM(D10+D11+D12+D13+D14+D15+D16+D17+D30+D36+D37+D39)</f>
        <v>2258379166.9700003</v>
      </c>
      <c r="E43" s="83">
        <f t="shared" ref="E43:H43" si="10">SUM(E10+E11+E12+E13+E14+E15+E16+E17+E30+E36+E37+E39)</f>
        <v>0</v>
      </c>
      <c r="F43" s="87">
        <f t="shared" si="10"/>
        <v>2258379166.9700003</v>
      </c>
      <c r="G43" s="86">
        <f t="shared" si="10"/>
        <v>2258379166.9700003</v>
      </c>
      <c r="H43" s="82">
        <f t="shared" si="10"/>
        <v>2306218571.9200001</v>
      </c>
      <c r="I43" s="83">
        <f>H43-D43</f>
        <v>47839404.949999809</v>
      </c>
    </row>
    <row r="44" spans="1:9" ht="11.25" customHeight="1">
      <c r="A44" s="71" t="s">
        <v>44</v>
      </c>
      <c r="B44" s="72"/>
      <c r="C44" s="81"/>
      <c r="D44" s="82"/>
      <c r="E44" s="83"/>
      <c r="F44" s="87"/>
      <c r="G44" s="86"/>
      <c r="H44" s="82"/>
      <c r="I44" s="83"/>
    </row>
    <row r="45" spans="1:9" ht="11.25" customHeight="1">
      <c r="A45" s="71" t="s">
        <v>45</v>
      </c>
      <c r="B45" s="72"/>
      <c r="C45" s="81"/>
      <c r="D45" s="14"/>
      <c r="E45" s="11"/>
      <c r="F45" s="12"/>
      <c r="G45" s="12"/>
      <c r="H45" s="14"/>
      <c r="I45" s="11"/>
    </row>
    <row r="46" spans="1:9" ht="4.5" customHeight="1">
      <c r="A46" s="22"/>
      <c r="B46" s="23"/>
      <c r="C46" s="24"/>
      <c r="D46" s="14"/>
      <c r="E46" s="11"/>
      <c r="F46" s="12"/>
      <c r="G46" s="12"/>
      <c r="H46" s="14"/>
      <c r="I46" s="11"/>
    </row>
    <row r="47" spans="1:9" ht="11.25" customHeight="1">
      <c r="A47" s="71" t="s">
        <v>46</v>
      </c>
      <c r="B47" s="72"/>
      <c r="C47" s="81"/>
      <c r="D47" s="14"/>
      <c r="E47" s="11"/>
      <c r="F47" s="12"/>
      <c r="G47" s="12"/>
      <c r="H47" s="14"/>
      <c r="I47" s="11"/>
    </row>
    <row r="48" spans="1:9" ht="11.25" customHeight="1">
      <c r="A48" s="9"/>
      <c r="B48" s="62" t="s">
        <v>47</v>
      </c>
      <c r="C48" s="63"/>
      <c r="D48" s="14">
        <f>SUM(D49:D56)</f>
        <v>503666977.89999998</v>
      </c>
      <c r="E48" s="11">
        <f t="shared" ref="E48:H48" si="11">SUM(E49:E56)</f>
        <v>0</v>
      </c>
      <c r="F48" s="12">
        <f>SUM(F49:F56)</f>
        <v>503666977.89999998</v>
      </c>
      <c r="G48" s="12">
        <f>SUM(G49:G56)</f>
        <v>503666977.89999998</v>
      </c>
      <c r="H48" s="14">
        <f t="shared" si="11"/>
        <v>532225469.60000002</v>
      </c>
      <c r="I48" s="11">
        <f t="shared" ref="I48:I68" si="12">H48-D48</f>
        <v>28558491.700000048</v>
      </c>
    </row>
    <row r="49" spans="1:9" ht="11.25" customHeight="1">
      <c r="A49" s="9"/>
      <c r="B49" s="16"/>
      <c r="C49" s="17" t="s">
        <v>48</v>
      </c>
      <c r="D49" s="14">
        <v>0</v>
      </c>
      <c r="E49" s="11">
        <v>0</v>
      </c>
      <c r="F49" s="12">
        <f t="shared" ref="F49:F66" si="13">SUM(D49+E49)</f>
        <v>0</v>
      </c>
      <c r="G49" s="12">
        <f t="shared" ref="G49:H66" si="14">F49</f>
        <v>0</v>
      </c>
      <c r="H49" s="14">
        <v>0</v>
      </c>
      <c r="I49" s="11">
        <f t="shared" si="12"/>
        <v>0</v>
      </c>
    </row>
    <row r="50" spans="1:9" ht="11.25" customHeight="1">
      <c r="A50" s="9"/>
      <c r="B50" s="16"/>
      <c r="C50" s="17" t="s">
        <v>49</v>
      </c>
      <c r="D50" s="14">
        <v>0</v>
      </c>
      <c r="E50" s="11">
        <v>0</v>
      </c>
      <c r="F50" s="12">
        <f t="shared" si="13"/>
        <v>0</v>
      </c>
      <c r="G50" s="12">
        <f t="shared" si="14"/>
        <v>0</v>
      </c>
      <c r="H50" s="14">
        <v>0</v>
      </c>
      <c r="I50" s="11">
        <f t="shared" si="12"/>
        <v>0</v>
      </c>
    </row>
    <row r="51" spans="1:9" ht="11.25" customHeight="1">
      <c r="A51" s="9"/>
      <c r="B51" s="16"/>
      <c r="C51" s="17" t="s">
        <v>50</v>
      </c>
      <c r="D51" s="10">
        <v>112891787.65000001</v>
      </c>
      <c r="E51" s="11">
        <v>0</v>
      </c>
      <c r="F51" s="12">
        <f t="shared" si="13"/>
        <v>112891787.65000001</v>
      </c>
      <c r="G51" s="12">
        <f t="shared" si="14"/>
        <v>112891787.65000001</v>
      </c>
      <c r="H51" s="13">
        <v>118100803.90000001</v>
      </c>
      <c r="I51" s="11">
        <f t="shared" si="12"/>
        <v>5209016.25</v>
      </c>
    </row>
    <row r="52" spans="1:9" ht="11.25" customHeight="1">
      <c r="A52" s="9"/>
      <c r="B52" s="16"/>
      <c r="C52" s="25" t="s">
        <v>51</v>
      </c>
      <c r="D52" s="26">
        <v>390775190.25</v>
      </c>
      <c r="E52" s="27">
        <v>0</v>
      </c>
      <c r="F52" s="28">
        <f t="shared" si="13"/>
        <v>390775190.25</v>
      </c>
      <c r="G52" s="28">
        <f t="shared" si="14"/>
        <v>390775190.25</v>
      </c>
      <c r="H52" s="29">
        <v>414124665.69999999</v>
      </c>
      <c r="I52" s="27">
        <f t="shared" si="12"/>
        <v>23349475.449999988</v>
      </c>
    </row>
    <row r="53" spans="1:9" ht="11.25" customHeight="1">
      <c r="A53" s="9"/>
      <c r="B53" s="16"/>
      <c r="C53" s="17" t="s">
        <v>52</v>
      </c>
      <c r="D53" s="14">
        <v>0</v>
      </c>
      <c r="E53" s="11">
        <v>0</v>
      </c>
      <c r="F53" s="12">
        <f t="shared" si="13"/>
        <v>0</v>
      </c>
      <c r="G53" s="12">
        <f t="shared" si="14"/>
        <v>0</v>
      </c>
      <c r="H53" s="14">
        <v>0</v>
      </c>
      <c r="I53" s="11">
        <f t="shared" si="12"/>
        <v>0</v>
      </c>
    </row>
    <row r="54" spans="1:9" ht="11.25" customHeight="1">
      <c r="A54" s="9"/>
      <c r="B54" s="16"/>
      <c r="C54" s="17" t="s">
        <v>53</v>
      </c>
      <c r="D54" s="14">
        <v>0</v>
      </c>
      <c r="E54" s="11">
        <v>0</v>
      </c>
      <c r="F54" s="12">
        <f t="shared" si="13"/>
        <v>0</v>
      </c>
      <c r="G54" s="12">
        <f t="shared" si="14"/>
        <v>0</v>
      </c>
      <c r="H54" s="14">
        <v>0</v>
      </c>
      <c r="I54" s="11">
        <f t="shared" si="12"/>
        <v>0</v>
      </c>
    </row>
    <row r="55" spans="1:9" ht="11.25" customHeight="1">
      <c r="A55" s="9"/>
      <c r="B55" s="16"/>
      <c r="C55" s="25" t="s">
        <v>54</v>
      </c>
      <c r="D55" s="30">
        <v>0</v>
      </c>
      <c r="E55" s="27">
        <v>0</v>
      </c>
      <c r="F55" s="28">
        <f t="shared" si="13"/>
        <v>0</v>
      </c>
      <c r="G55" s="28">
        <f t="shared" si="14"/>
        <v>0</v>
      </c>
      <c r="H55" s="30">
        <v>0</v>
      </c>
      <c r="I55" s="27">
        <f t="shared" si="12"/>
        <v>0</v>
      </c>
    </row>
    <row r="56" spans="1:9" ht="11.25" customHeight="1">
      <c r="A56" s="9"/>
      <c r="B56" s="16"/>
      <c r="C56" s="31" t="s">
        <v>55</v>
      </c>
      <c r="D56" s="30">
        <v>0</v>
      </c>
      <c r="E56" s="27">
        <v>0</v>
      </c>
      <c r="F56" s="28">
        <f t="shared" si="13"/>
        <v>0</v>
      </c>
      <c r="G56" s="28">
        <f t="shared" si="14"/>
        <v>0</v>
      </c>
      <c r="H56" s="30">
        <v>0</v>
      </c>
      <c r="I56" s="27">
        <f t="shared" si="12"/>
        <v>0</v>
      </c>
    </row>
    <row r="57" spans="1:9" s="21" customFormat="1" ht="11.25" customHeight="1">
      <c r="A57" s="20"/>
      <c r="B57" s="74" t="s">
        <v>56</v>
      </c>
      <c r="C57" s="75"/>
      <c r="D57" s="14">
        <f>SUM(D58:D61)</f>
        <v>0</v>
      </c>
      <c r="E57" s="11">
        <f>SUM(E58:E61)</f>
        <v>0</v>
      </c>
      <c r="F57" s="12">
        <f t="shared" ref="F57:H57" si="15">SUM(F58:F61)</f>
        <v>0</v>
      </c>
      <c r="G57" s="12">
        <f t="shared" si="15"/>
        <v>0</v>
      </c>
      <c r="H57" s="14">
        <f t="shared" si="15"/>
        <v>0</v>
      </c>
      <c r="I57" s="11">
        <f t="shared" si="12"/>
        <v>0</v>
      </c>
    </row>
    <row r="58" spans="1:9" ht="11.25" customHeight="1">
      <c r="A58" s="9"/>
      <c r="B58" s="16"/>
      <c r="C58" s="17" t="s">
        <v>57</v>
      </c>
      <c r="D58" s="14">
        <v>0</v>
      </c>
      <c r="E58" s="11">
        <v>0</v>
      </c>
      <c r="F58" s="12">
        <f t="shared" si="13"/>
        <v>0</v>
      </c>
      <c r="G58" s="12">
        <f t="shared" si="14"/>
        <v>0</v>
      </c>
      <c r="H58" s="14">
        <v>0</v>
      </c>
      <c r="I58" s="11">
        <f t="shared" si="12"/>
        <v>0</v>
      </c>
    </row>
    <row r="59" spans="1:9" ht="11.25" customHeight="1">
      <c r="A59" s="9"/>
      <c r="B59" s="16"/>
      <c r="C59" s="17" t="s">
        <v>58</v>
      </c>
      <c r="D59" s="14">
        <v>0</v>
      </c>
      <c r="E59" s="11">
        <v>0</v>
      </c>
      <c r="F59" s="12">
        <f t="shared" si="13"/>
        <v>0</v>
      </c>
      <c r="G59" s="12">
        <f t="shared" si="14"/>
        <v>0</v>
      </c>
      <c r="H59" s="14">
        <v>0</v>
      </c>
      <c r="I59" s="11">
        <f t="shared" si="12"/>
        <v>0</v>
      </c>
    </row>
    <row r="60" spans="1:9" ht="11.25" customHeight="1">
      <c r="A60" s="9"/>
      <c r="B60" s="16"/>
      <c r="C60" s="17" t="s">
        <v>59</v>
      </c>
      <c r="D60" s="14">
        <v>0</v>
      </c>
      <c r="E60" s="11">
        <v>0</v>
      </c>
      <c r="F60" s="12">
        <f t="shared" si="13"/>
        <v>0</v>
      </c>
      <c r="G60" s="12">
        <f t="shared" si="14"/>
        <v>0</v>
      </c>
      <c r="H60" s="14">
        <v>0</v>
      </c>
      <c r="I60" s="11">
        <f t="shared" si="12"/>
        <v>0</v>
      </c>
    </row>
    <row r="61" spans="1:9" ht="11.25" customHeight="1">
      <c r="A61" s="9"/>
      <c r="B61" s="16"/>
      <c r="C61" s="17" t="s">
        <v>60</v>
      </c>
      <c r="D61" s="14">
        <v>0</v>
      </c>
      <c r="E61" s="32">
        <v>0</v>
      </c>
      <c r="F61" s="12">
        <f t="shared" si="13"/>
        <v>0</v>
      </c>
      <c r="G61" s="12">
        <f t="shared" si="14"/>
        <v>0</v>
      </c>
      <c r="H61" s="14">
        <f t="shared" si="14"/>
        <v>0</v>
      </c>
      <c r="I61" s="11">
        <f t="shared" si="12"/>
        <v>0</v>
      </c>
    </row>
    <row r="62" spans="1:9" s="21" customFormat="1" ht="11.25" customHeight="1">
      <c r="A62" s="20"/>
      <c r="B62" s="74" t="s">
        <v>61</v>
      </c>
      <c r="C62" s="75"/>
      <c r="D62" s="14">
        <f>SUM(D63:D64)</f>
        <v>0</v>
      </c>
      <c r="E62" s="11">
        <f t="shared" ref="E62:H62" si="16">SUM(E63:E64)</f>
        <v>1583819</v>
      </c>
      <c r="F62" s="12">
        <f>SUM(F63:F64)</f>
        <v>1583819</v>
      </c>
      <c r="G62" s="12">
        <f t="shared" si="16"/>
        <v>1583819</v>
      </c>
      <c r="H62" s="14">
        <f t="shared" si="16"/>
        <v>1583819</v>
      </c>
      <c r="I62" s="11">
        <f t="shared" si="12"/>
        <v>1583819</v>
      </c>
    </row>
    <row r="63" spans="1:9" ht="11.25" customHeight="1">
      <c r="A63" s="9"/>
      <c r="B63" s="16"/>
      <c r="C63" s="33" t="s">
        <v>62</v>
      </c>
      <c r="D63" s="30">
        <v>0</v>
      </c>
      <c r="E63" s="27">
        <v>0</v>
      </c>
      <c r="F63" s="28">
        <f t="shared" si="13"/>
        <v>0</v>
      </c>
      <c r="G63" s="28">
        <f t="shared" si="14"/>
        <v>0</v>
      </c>
      <c r="H63" s="30">
        <v>0</v>
      </c>
      <c r="I63" s="27">
        <f t="shared" si="12"/>
        <v>0</v>
      </c>
    </row>
    <row r="64" spans="1:9" ht="11.25" customHeight="1">
      <c r="A64" s="9"/>
      <c r="B64" s="16"/>
      <c r="C64" s="17" t="s">
        <v>63</v>
      </c>
      <c r="D64" s="14">
        <v>0</v>
      </c>
      <c r="E64" s="34">
        <v>1583819</v>
      </c>
      <c r="F64" s="12">
        <f t="shared" si="13"/>
        <v>1583819</v>
      </c>
      <c r="G64" s="12">
        <f t="shared" si="14"/>
        <v>1583819</v>
      </c>
      <c r="H64" s="14">
        <v>1583819</v>
      </c>
      <c r="I64" s="11">
        <f t="shared" si="12"/>
        <v>1583819</v>
      </c>
    </row>
    <row r="65" spans="1:10" ht="11.25" customHeight="1">
      <c r="A65" s="9"/>
      <c r="B65" s="62" t="s">
        <v>64</v>
      </c>
      <c r="C65" s="63"/>
      <c r="D65" s="14">
        <v>0</v>
      </c>
      <c r="E65" s="11">
        <v>0</v>
      </c>
      <c r="F65" s="12">
        <f t="shared" si="13"/>
        <v>0</v>
      </c>
      <c r="G65" s="12">
        <f t="shared" si="14"/>
        <v>0</v>
      </c>
      <c r="H65" s="14">
        <v>0</v>
      </c>
      <c r="I65" s="11">
        <f t="shared" si="12"/>
        <v>0</v>
      </c>
    </row>
    <row r="66" spans="1:10" ht="11.25" customHeight="1">
      <c r="A66" s="9"/>
      <c r="B66" s="62" t="s">
        <v>65</v>
      </c>
      <c r="C66" s="63"/>
      <c r="D66" s="14">
        <v>0</v>
      </c>
      <c r="E66" s="11">
        <v>37547689.450000003</v>
      </c>
      <c r="F66" s="12">
        <f t="shared" si="13"/>
        <v>37547689.450000003</v>
      </c>
      <c r="G66" s="12">
        <f t="shared" si="14"/>
        <v>37547689.450000003</v>
      </c>
      <c r="H66" s="14">
        <v>37547689</v>
      </c>
      <c r="I66" s="11">
        <f t="shared" si="12"/>
        <v>37547689</v>
      </c>
    </row>
    <row r="67" spans="1:10" ht="11.25" customHeight="1">
      <c r="A67" s="22"/>
      <c r="B67" s="84"/>
      <c r="C67" s="85"/>
      <c r="D67" s="14"/>
      <c r="E67" s="11"/>
      <c r="F67" s="12"/>
      <c r="G67" s="12"/>
      <c r="H67" s="14"/>
      <c r="I67" s="11">
        <f t="shared" si="12"/>
        <v>0</v>
      </c>
    </row>
    <row r="68" spans="1:10" ht="11.25" customHeight="1">
      <c r="A68" s="71" t="s">
        <v>66</v>
      </c>
      <c r="B68" s="72"/>
      <c r="C68" s="81"/>
      <c r="D68" s="35">
        <f>D48+D57+D62+D65+D66</f>
        <v>503666977.89999998</v>
      </c>
      <c r="E68" s="36">
        <f t="shared" ref="E68" si="17">E48+E57+E62+E65+E66</f>
        <v>39131508.450000003</v>
      </c>
      <c r="F68" s="37">
        <f>F48+F57+F62+F65+F66</f>
        <v>542798486.35000002</v>
      </c>
      <c r="G68" s="37">
        <f>G48+G57+G62+G65+G66</f>
        <v>542798486.35000002</v>
      </c>
      <c r="H68" s="35">
        <f>H48+H57+H62+H65+H66</f>
        <v>571356977.60000002</v>
      </c>
      <c r="I68" s="11">
        <f t="shared" si="12"/>
        <v>67689999.700000048</v>
      </c>
    </row>
    <row r="69" spans="1:10" ht="11.25" customHeight="1">
      <c r="A69" s="22"/>
      <c r="B69" s="84"/>
      <c r="C69" s="85"/>
      <c r="D69" s="14"/>
      <c r="E69" s="11"/>
      <c r="F69" s="12"/>
      <c r="G69" s="12"/>
      <c r="H69" s="14"/>
      <c r="I69" s="11">
        <f t="shared" ref="I69:I72" si="18">D69-H69</f>
        <v>0</v>
      </c>
    </row>
    <row r="70" spans="1:10" ht="11.25" customHeight="1">
      <c r="A70" s="71" t="s">
        <v>67</v>
      </c>
      <c r="B70" s="72"/>
      <c r="C70" s="81"/>
      <c r="D70" s="35">
        <f>SUM(D71)</f>
        <v>0</v>
      </c>
      <c r="E70" s="36">
        <f>SUM(E71)</f>
        <v>0</v>
      </c>
      <c r="F70" s="37">
        <f t="shared" ref="F70:H70" si="19">SUM(F71)</f>
        <v>0</v>
      </c>
      <c r="G70" s="37">
        <f t="shared" si="19"/>
        <v>0</v>
      </c>
      <c r="H70" s="35">
        <f t="shared" si="19"/>
        <v>0</v>
      </c>
      <c r="I70" s="11">
        <f t="shared" si="18"/>
        <v>0</v>
      </c>
      <c r="J70" s="38"/>
    </row>
    <row r="71" spans="1:10" ht="11.25" customHeight="1">
      <c r="A71" s="9"/>
      <c r="B71" s="62" t="s">
        <v>68</v>
      </c>
      <c r="C71" s="63"/>
      <c r="D71" s="14">
        <v>0</v>
      </c>
      <c r="E71" s="11">
        <v>0</v>
      </c>
      <c r="F71" s="12">
        <v>0</v>
      </c>
      <c r="G71" s="12">
        <v>0</v>
      </c>
      <c r="H71" s="14">
        <v>0</v>
      </c>
      <c r="I71" s="11">
        <f t="shared" si="18"/>
        <v>0</v>
      </c>
    </row>
    <row r="72" spans="1:10" ht="11.25" customHeight="1">
      <c r="A72" s="22"/>
      <c r="B72" s="84"/>
      <c r="C72" s="85"/>
      <c r="D72" s="14"/>
      <c r="E72" s="11"/>
      <c r="F72" s="12"/>
      <c r="G72" s="12"/>
      <c r="H72" s="14"/>
      <c r="I72" s="11">
        <f t="shared" si="18"/>
        <v>0</v>
      </c>
    </row>
    <row r="73" spans="1:10" ht="11.25" customHeight="1">
      <c r="A73" s="71" t="s">
        <v>69</v>
      </c>
      <c r="B73" s="72"/>
      <c r="C73" s="81"/>
      <c r="D73" s="35">
        <f>D43+D68+D70</f>
        <v>2762046144.8700004</v>
      </c>
      <c r="E73" s="36">
        <f t="shared" ref="E73:H73" si="20">E43+E68+E70</f>
        <v>39131508.450000003</v>
      </c>
      <c r="F73" s="37">
        <f t="shared" si="20"/>
        <v>2801177653.3200002</v>
      </c>
      <c r="G73" s="37">
        <f>F73</f>
        <v>2801177653.3200002</v>
      </c>
      <c r="H73" s="35">
        <f t="shared" si="20"/>
        <v>2877575549.52</v>
      </c>
      <c r="I73" s="36">
        <f>I43+I68+I70</f>
        <v>115529404.64999986</v>
      </c>
    </row>
    <row r="74" spans="1:10" ht="11.25" customHeight="1">
      <c r="A74" s="22"/>
      <c r="B74" s="84"/>
      <c r="C74" s="85"/>
      <c r="D74" s="14"/>
      <c r="E74" s="11"/>
      <c r="F74" s="12"/>
      <c r="G74" s="12"/>
      <c r="H74" s="14"/>
      <c r="I74" s="11"/>
    </row>
    <row r="75" spans="1:10" ht="11.25" customHeight="1">
      <c r="A75" s="9"/>
      <c r="B75" s="90" t="s">
        <v>70</v>
      </c>
      <c r="C75" s="81"/>
      <c r="D75" s="14"/>
      <c r="E75" s="11"/>
      <c r="F75" s="12"/>
      <c r="G75" s="12"/>
      <c r="H75" s="14"/>
      <c r="I75" s="11"/>
    </row>
    <row r="76" spans="1:10" ht="11.25" customHeight="1">
      <c r="A76" s="9"/>
      <c r="B76" s="91" t="s">
        <v>71</v>
      </c>
      <c r="C76" s="92"/>
      <c r="D76" s="30">
        <f>D43</f>
        <v>2258379166.9700003</v>
      </c>
      <c r="E76" s="27">
        <f t="shared" ref="E76:I76" si="21">E43</f>
        <v>0</v>
      </c>
      <c r="F76" s="28">
        <f t="shared" si="21"/>
        <v>2258379166.9700003</v>
      </c>
      <c r="G76" s="28">
        <f>F76</f>
        <v>2258379166.9700003</v>
      </c>
      <c r="H76" s="30">
        <f t="shared" si="21"/>
        <v>2306218571.9200001</v>
      </c>
      <c r="I76" s="27">
        <f t="shared" si="21"/>
        <v>47839404.949999809</v>
      </c>
    </row>
    <row r="77" spans="1:10" ht="11.25" customHeight="1">
      <c r="A77" s="9"/>
      <c r="B77" s="91" t="s">
        <v>72</v>
      </c>
      <c r="C77" s="92"/>
      <c r="D77" s="30">
        <f>D68</f>
        <v>503666977.89999998</v>
      </c>
      <c r="E77" s="27">
        <f>E68</f>
        <v>39131508.450000003</v>
      </c>
      <c r="F77" s="28">
        <f t="shared" ref="F77:H77" si="22">F68</f>
        <v>542798486.35000002</v>
      </c>
      <c r="G77" s="28">
        <f t="shared" si="22"/>
        <v>542798486.35000002</v>
      </c>
      <c r="H77" s="30">
        <f t="shared" si="22"/>
        <v>571356977.60000002</v>
      </c>
      <c r="I77" s="27">
        <f>D77-H77</f>
        <v>-67689999.700000048</v>
      </c>
    </row>
    <row r="78" spans="1:10" ht="11.25" customHeight="1">
      <c r="A78" s="9"/>
      <c r="B78" s="90" t="s">
        <v>73</v>
      </c>
      <c r="C78" s="81"/>
      <c r="D78" s="35">
        <f>SUM(D76:D77)</f>
        <v>2762046144.8700004</v>
      </c>
      <c r="E78" s="36">
        <f t="shared" ref="E78:G78" si="23">SUM(E76:E77)</f>
        <v>39131508.450000003</v>
      </c>
      <c r="F78" s="37">
        <f t="shared" si="23"/>
        <v>2801177653.3200002</v>
      </c>
      <c r="G78" s="37">
        <f t="shared" si="23"/>
        <v>2801177653.3200002</v>
      </c>
      <c r="H78" s="35">
        <f>SUM(H76:H77)</f>
        <v>2877575549.52</v>
      </c>
      <c r="I78" s="11">
        <f>D78-H78</f>
        <v>-115529404.64999962</v>
      </c>
    </row>
    <row r="79" spans="1:10" ht="11.25" customHeight="1" thickBot="1">
      <c r="A79" s="39"/>
      <c r="B79" s="88"/>
      <c r="C79" s="89"/>
      <c r="D79" s="40"/>
      <c r="E79" s="41"/>
      <c r="F79" s="42"/>
      <c r="G79" s="42"/>
      <c r="H79" s="43"/>
      <c r="I79" s="41"/>
    </row>
    <row r="81" spans="4:8" ht="11.25" customHeight="1">
      <c r="D81" s="44"/>
      <c r="H81" s="45"/>
    </row>
    <row r="82" spans="4:8" ht="11.25" customHeight="1">
      <c r="D82" s="46"/>
      <c r="H82" s="47"/>
    </row>
    <row r="84" spans="4:8" ht="11.25" customHeight="1">
      <c r="H84" s="38"/>
    </row>
    <row r="86" spans="4:8" ht="11.25" customHeight="1">
      <c r="D86" s="46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G43:G44"/>
    <mergeCell ref="H43:H44"/>
    <mergeCell ref="I43:I44"/>
    <mergeCell ref="A44:C44"/>
    <mergeCell ref="A45:C45"/>
    <mergeCell ref="A47:C47"/>
    <mergeCell ref="F43:F44"/>
    <mergeCell ref="B48:C48"/>
    <mergeCell ref="B57:C57"/>
    <mergeCell ref="B62:C62"/>
    <mergeCell ref="B65:C65"/>
    <mergeCell ref="B66:C66"/>
    <mergeCell ref="B37:C37"/>
    <mergeCell ref="B39:C39"/>
    <mergeCell ref="A43:C43"/>
    <mergeCell ref="D43:D44"/>
    <mergeCell ref="E43:E44"/>
    <mergeCell ref="F17:F18"/>
    <mergeCell ref="G17:G18"/>
    <mergeCell ref="H17:H18"/>
    <mergeCell ref="B18:C18"/>
    <mergeCell ref="B30:C30"/>
    <mergeCell ref="D17:D18"/>
    <mergeCell ref="E17:E18"/>
    <mergeCell ref="B36:C36"/>
    <mergeCell ref="B15:C15"/>
    <mergeCell ref="B16:C16"/>
    <mergeCell ref="A17:A18"/>
    <mergeCell ref="B17:C17"/>
    <mergeCell ref="A1:I1"/>
    <mergeCell ref="A2:I2"/>
    <mergeCell ref="A3:I3"/>
    <mergeCell ref="A4:I4"/>
    <mergeCell ref="B14:C14"/>
    <mergeCell ref="E6:E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A5:C5"/>
    <mergeCell ref="D5:H5"/>
    <mergeCell ref="I5:I7"/>
    <mergeCell ref="A6:C6"/>
    <mergeCell ref="D6:D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EAID-LDF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revision/>
  <cp:lastPrinted>2019-07-29T17:59:58Z</cp:lastPrinted>
  <dcterms:created xsi:type="dcterms:W3CDTF">2012-12-11T20:31:36Z</dcterms:created>
  <dcterms:modified xsi:type="dcterms:W3CDTF">2019-08-01T20:27:27Z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