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EAID-LDF" sheetId="7" r:id="rId1"/>
  </sheets>
  <calcPr calcId="125725"/>
</workbook>
</file>

<file path=xl/calcChain.xml><?xml version="1.0" encoding="utf-8"?>
<calcChain xmlns="http://schemas.openxmlformats.org/spreadsheetml/2006/main">
  <c r="H30" i="7"/>
  <c r="H53" l="1"/>
  <c r="H52"/>
  <c r="H42"/>
  <c r="H34"/>
  <c r="H32"/>
  <c r="D18"/>
  <c r="H29"/>
  <c r="H28"/>
  <c r="H26"/>
  <c r="H25"/>
  <c r="H22"/>
  <c r="H21"/>
  <c r="H20"/>
  <c r="H16"/>
  <c r="H15"/>
  <c r="H11"/>
  <c r="H14"/>
  <c r="D40" l="1"/>
  <c r="D31" l="1"/>
  <c r="I73"/>
  <c r="I72"/>
  <c r="I71"/>
  <c r="H71"/>
  <c r="G71"/>
  <c r="F71"/>
  <c r="E71"/>
  <c r="D71"/>
  <c r="I70"/>
  <c r="I68"/>
  <c r="I67"/>
  <c r="F67"/>
  <c r="G67" s="1"/>
  <c r="I66"/>
  <c r="F66"/>
  <c r="G66" s="1"/>
  <c r="F65"/>
  <c r="G65" s="1"/>
  <c r="H65" s="1"/>
  <c r="H63" s="1"/>
  <c r="I64"/>
  <c r="F64"/>
  <c r="G64" s="1"/>
  <c r="I63"/>
  <c r="E63"/>
  <c r="D63"/>
  <c r="F62"/>
  <c r="G62" s="1"/>
  <c r="H62" s="1"/>
  <c r="I61"/>
  <c r="F61"/>
  <c r="G61" s="1"/>
  <c r="I60"/>
  <c r="G60"/>
  <c r="F60"/>
  <c r="I59"/>
  <c r="F59"/>
  <c r="G59" s="1"/>
  <c r="E58"/>
  <c r="D58"/>
  <c r="I57"/>
  <c r="G57"/>
  <c r="F57"/>
  <c r="I56"/>
  <c r="F56"/>
  <c r="G56" s="1"/>
  <c r="I55"/>
  <c r="F55"/>
  <c r="G55" s="1"/>
  <c r="I54"/>
  <c r="F54"/>
  <c r="G54" s="1"/>
  <c r="I53"/>
  <c r="F53"/>
  <c r="I52"/>
  <c r="F52"/>
  <c r="I51"/>
  <c r="F51"/>
  <c r="G51" s="1"/>
  <c r="I50"/>
  <c r="F50"/>
  <c r="G50" s="1"/>
  <c r="H49"/>
  <c r="E49"/>
  <c r="D49"/>
  <c r="D69" s="1"/>
  <c r="D78" s="1"/>
  <c r="I42"/>
  <c r="F42"/>
  <c r="F41"/>
  <c r="G41" s="1"/>
  <c r="E40"/>
  <c r="I39"/>
  <c r="F39"/>
  <c r="G39" s="1"/>
  <c r="G38" s="1"/>
  <c r="I38"/>
  <c r="I37"/>
  <c r="F37"/>
  <c r="G37" s="1"/>
  <c r="I36"/>
  <c r="F36"/>
  <c r="G36" s="1"/>
  <c r="I35"/>
  <c r="F35"/>
  <c r="G35" s="1"/>
  <c r="I34"/>
  <c r="F34"/>
  <c r="F33"/>
  <c r="H33" s="1"/>
  <c r="I33" s="1"/>
  <c r="I32"/>
  <c r="F32"/>
  <c r="E31"/>
  <c r="I30"/>
  <c r="F30"/>
  <c r="I29"/>
  <c r="F29"/>
  <c r="I28"/>
  <c r="F28"/>
  <c r="I27"/>
  <c r="G27"/>
  <c r="F27"/>
  <c r="I26"/>
  <c r="F26"/>
  <c r="I25"/>
  <c r="F25"/>
  <c r="I24"/>
  <c r="F24"/>
  <c r="G24" s="1"/>
  <c r="I23"/>
  <c r="F23"/>
  <c r="G23" s="1"/>
  <c r="I22"/>
  <c r="F22"/>
  <c r="I21"/>
  <c r="F21"/>
  <c r="I20"/>
  <c r="F20"/>
  <c r="I19"/>
  <c r="H18"/>
  <c r="E18"/>
  <c r="I17"/>
  <c r="F17"/>
  <c r="G17" s="1"/>
  <c r="I16"/>
  <c r="F16"/>
  <c r="I15"/>
  <c r="F15"/>
  <c r="I14"/>
  <c r="F14"/>
  <c r="I13"/>
  <c r="F13"/>
  <c r="G13" s="1"/>
  <c r="I12"/>
  <c r="F12"/>
  <c r="I11"/>
  <c r="F11"/>
  <c r="I65" l="1"/>
  <c r="F58"/>
  <c r="H31"/>
  <c r="E44"/>
  <c r="E77" s="1"/>
  <c r="I31"/>
  <c r="D44"/>
  <c r="D74" s="1"/>
  <c r="I18"/>
  <c r="G58"/>
  <c r="G63"/>
  <c r="E69"/>
  <c r="E78" s="1"/>
  <c r="H41"/>
  <c r="H40" s="1"/>
  <c r="G40"/>
  <c r="F40"/>
  <c r="I41"/>
  <c r="I62"/>
  <c r="H58"/>
  <c r="I58" s="1"/>
  <c r="G18"/>
  <c r="G31"/>
  <c r="G49"/>
  <c r="G12"/>
  <c r="F49"/>
  <c r="F18"/>
  <c r="F31"/>
  <c r="I49"/>
  <c r="F38"/>
  <c r="F63"/>
  <c r="F69" l="1"/>
  <c r="F78" s="1"/>
  <c r="E74"/>
  <c r="E79"/>
  <c r="D77"/>
  <c r="D79" s="1"/>
  <c r="I40"/>
  <c r="H44"/>
  <c r="H77" s="1"/>
  <c r="G69"/>
  <c r="G78" s="1"/>
  <c r="G44"/>
  <c r="F44"/>
  <c r="F74" s="1"/>
  <c r="G74" s="1"/>
  <c r="H69"/>
  <c r="I44" l="1"/>
  <c r="I77" s="1"/>
  <c r="F77"/>
  <c r="G77" s="1"/>
  <c r="G79" s="1"/>
  <c r="H78"/>
  <c r="I78" s="1"/>
  <c r="I69"/>
  <c r="H74"/>
  <c r="F79" l="1"/>
  <c r="I74"/>
  <c r="H79"/>
  <c r="I79" s="1"/>
</calcChain>
</file>

<file path=xl/sharedStrings.xml><?xml version="1.0" encoding="utf-8"?>
<sst xmlns="http://schemas.openxmlformats.org/spreadsheetml/2006/main" count="76" uniqueCount="76">
  <si>
    <t>Concepto</t>
  </si>
  <si>
    <t>Diferencia</t>
  </si>
  <si>
    <t>Estimado</t>
  </si>
  <si>
    <t>Modificado</t>
  </si>
  <si>
    <t>Devengado</t>
  </si>
  <si>
    <t>Recaudado</t>
  </si>
  <si>
    <t>Estado Analítico de Ingresos Detallado - LDF</t>
  </si>
  <si>
    <t>(PESOS)</t>
  </si>
  <si>
    <t>Ingreso</t>
  </si>
  <si>
    <t>Ampliaciones/ 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</si>
  <si>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</si>
  <si>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</si>
  <si>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</si>
  <si>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</si>
  <si>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</si>
  <si>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</si>
  <si>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</si>
  <si>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Prestacion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</si>
  <si>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</si>
  <si>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</si>
  <si>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</si>
  <si>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</si>
  <si>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</si>
  <si>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</si>
  <si>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</si>
  <si>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</si>
  <si>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</si>
  <si>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</si>
  <si>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</si>
  <si>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</si>
  <si>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</si>
  <si>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</si>
  <si>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</si>
  <si>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</si>
  <si>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</si>
  <si>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</si>
  <si>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</si>
  <si>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</si>
  <si>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</si>
  <si>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</si>
  <si>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</si>
  <si>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</si>
  <si>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</si>
  <si>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</si>
  <si>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</si>
  <si>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</si>
  <si>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</si>
  <si>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</si>
  <si>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</si>
  <si>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</si>
  <si>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</si>
  <si>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</si>
  <si>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</si>
  <si>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</si>
  <si>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</si>
  <si>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</si>
  <si>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</si>
  <si>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</si>
  <si>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</si>
  <si>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</si>
  <si>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</si>
  <si>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</si>
  <si>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</si>
  <si>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</si>
  <si>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</si>
  <si>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</si>
  <si>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</si>
  <si>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</si>
  <si>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</si>
  <si>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</si>
  <si>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</si>
  <si>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</si>
  <si>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</si>
  <si>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</si>
  <si>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JUAREZ, CHUIHUAHUA</t>
  </si>
  <si>
    <t>Del 1 de enero al 31 de marzo de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</si>
</sst>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2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22" applyNumberFormat="0" applyAlignment="0" applyProtection="0"/>
    <xf numFmtId="0" fontId="21" fillId="7" borderId="23" applyNumberFormat="0" applyAlignment="0" applyProtection="0"/>
    <xf numFmtId="0" fontId="22" fillId="7" borderId="22" applyNumberFormat="0" applyAlignment="0" applyProtection="0"/>
    <xf numFmtId="0" fontId="23" fillId="0" borderId="24" applyNumberFormat="0" applyFill="0" applyAlignment="0" applyProtection="0"/>
    <xf numFmtId="0" fontId="24" fillId="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9" borderId="26" applyNumberFormat="0" applyFont="0" applyAlignment="0" applyProtection="0"/>
    <xf numFmtId="0" fontId="3" fillId="0" borderId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26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2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7">
    <xf numFmtId="0" fontId="0" fillId="0" borderId="0" xfId="0"/>
    <xf numFmtId="0" fontId="10" fillId="0" borderId="0" xfId="0" applyFont="1" applyAlignment="1">
      <alignment horizontal="justify"/>
    </xf>
    <xf numFmtId="0" fontId="11" fillId="0" borderId="0" xfId="0" applyFont="1"/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36" applyNumberFormat="1" applyFont="1" applyBorder="1" applyAlignment="1">
      <alignment horizontal="right"/>
    </xf>
    <xf numFmtId="165" fontId="12" fillId="0" borderId="10" xfId="36" applyNumberFormat="1" applyFont="1" applyBorder="1" applyAlignment="1">
      <alignment horizontal="right"/>
    </xf>
    <xf numFmtId="165" fontId="12" fillId="0" borderId="9" xfId="36" applyNumberFormat="1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3" fontId="12" fillId="0" borderId="10" xfId="36" applyNumberFormat="1" applyFont="1" applyFill="1" applyBorder="1" applyAlignment="1">
      <alignment horizontal="right"/>
    </xf>
    <xf numFmtId="3" fontId="12" fillId="0" borderId="9" xfId="36" applyNumberFormat="1" applyFont="1" applyFill="1" applyBorder="1" applyAlignment="1">
      <alignment horizontal="right"/>
    </xf>
    <xf numFmtId="3" fontId="12" fillId="0" borderId="0" xfId="36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0" xfId="0" applyNumberFormat="1" applyFont="1" applyFill="1" applyAlignment="1">
      <alignment horizontal="right" wrapText="1"/>
    </xf>
    <xf numFmtId="0" fontId="12" fillId="0" borderId="8" xfId="0" applyFont="1" applyFill="1" applyBorder="1" applyAlignment="1">
      <alignment horizontal="left"/>
    </xf>
    <xf numFmtId="0" fontId="11" fillId="0" borderId="0" xfId="0" applyFont="1" applyFill="1"/>
    <xf numFmtId="0" fontId="12" fillId="0" borderId="8" xfId="0" applyFont="1" applyBorder="1" applyAlignment="1">
      <alignment horizontal="justify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5" xfId="0" applyFont="1" applyBorder="1" applyAlignment="1">
      <alignment horizontal="left" wrapText="1"/>
    </xf>
    <xf numFmtId="3" fontId="12" fillId="0" borderId="10" xfId="36" applyNumberFormat="1" applyFont="1" applyFill="1" applyBorder="1" applyAlignment="1">
      <alignment horizontal="right" vertical="center"/>
    </xf>
    <xf numFmtId="3" fontId="12" fillId="0" borderId="9" xfId="36" applyNumberFormat="1" applyFont="1" applyFill="1" applyBorder="1" applyAlignment="1">
      <alignment horizontal="right" vertical="center"/>
    </xf>
    <xf numFmtId="3" fontId="12" fillId="0" borderId="0" xfId="36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3" fontId="10" fillId="0" borderId="0" xfId="36" applyNumberFormat="1" applyFont="1" applyFill="1" applyBorder="1" applyAlignment="1">
      <alignment horizontal="right"/>
    </xf>
    <xf numFmtId="3" fontId="10" fillId="0" borderId="10" xfId="36" applyNumberFormat="1" applyFont="1" applyFill="1" applyBorder="1" applyAlignment="1">
      <alignment horizontal="right"/>
    </xf>
    <xf numFmtId="3" fontId="10" fillId="0" borderId="9" xfId="36" applyNumberFormat="1" applyFont="1" applyFill="1" applyBorder="1" applyAlignment="1">
      <alignment horizontal="right"/>
    </xf>
    <xf numFmtId="165" fontId="11" fillId="0" borderId="0" xfId="0" applyNumberFormat="1" applyFont="1"/>
    <xf numFmtId="0" fontId="12" fillId="0" borderId="11" xfId="0" applyFont="1" applyBorder="1" applyAlignment="1">
      <alignment horizontal="justify"/>
    </xf>
    <xf numFmtId="165" fontId="12" fillId="0" borderId="12" xfId="36" applyNumberFormat="1" applyFont="1" applyFill="1" applyBorder="1" applyAlignment="1">
      <alignment horizontal="center"/>
    </xf>
    <xf numFmtId="165" fontId="12" fillId="0" borderId="14" xfId="36" applyNumberFormat="1" applyFont="1" applyFill="1" applyBorder="1" applyAlignment="1">
      <alignment horizontal="right"/>
    </xf>
    <xf numFmtId="165" fontId="12" fillId="0" borderId="13" xfId="36" applyNumberFormat="1" applyFont="1" applyFill="1" applyBorder="1" applyAlignment="1">
      <alignment horizontal="right"/>
    </xf>
    <xf numFmtId="165" fontId="12" fillId="0" borderId="12" xfId="36" applyNumberFormat="1" applyFont="1" applyFill="1" applyBorder="1" applyAlignment="1">
      <alignment horizontal="right"/>
    </xf>
    <xf numFmtId="43" fontId="11" fillId="0" borderId="0" xfId="36" applyFont="1"/>
    <xf numFmtId="165" fontId="11" fillId="0" borderId="0" xfId="36" applyNumberFormat="1" applyFont="1"/>
    <xf numFmtId="43" fontId="11" fillId="0" borderId="0" xfId="0" applyNumberFormat="1" applyFont="1"/>
    <xf numFmtId="3" fontId="11" fillId="0" borderId="0" xfId="0" applyNumberFormat="1" applyFont="1"/>
    <xf numFmtId="3" fontId="12" fillId="0" borderId="10" xfId="77" applyNumberFormat="1" applyFont="1" applyFill="1" applyBorder="1" applyAlignment="1">
      <alignment horizontal="right" wrapText="1"/>
    </xf>
    <xf numFmtId="3" fontId="12" fillId="0" borderId="9" xfId="36" applyNumberFormat="1" applyFont="1" applyFill="1" applyBorder="1" applyAlignment="1">
      <alignment horizontal="right" vertical="center"/>
    </xf>
    <xf numFmtId="3" fontId="12" fillId="0" borderId="0" xfId="107" applyNumberFormat="1" applyFont="1" applyFill="1" applyAlignment="1">
      <alignment horizontal="right" wrapText="1"/>
    </xf>
    <xf numFmtId="3" fontId="12" fillId="0" borderId="0" xfId="79" applyNumberFormat="1" applyFont="1" applyFill="1" applyAlignment="1">
      <alignment horizontal="right" wrapText="1"/>
    </xf>
    <xf numFmtId="3" fontId="10" fillId="0" borderId="10" xfId="36" applyNumberFormat="1" applyFont="1" applyFill="1" applyBorder="1" applyAlignment="1">
      <alignment horizontal="right"/>
    </xf>
    <xf numFmtId="3" fontId="12" fillId="0" borderId="10" xfId="36" applyNumberFormat="1" applyFont="1" applyFill="1" applyBorder="1" applyAlignment="1">
      <alignment horizontal="right" vertical="center"/>
    </xf>
    <xf numFmtId="3" fontId="12" fillId="0" borderId="10" xfId="107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left"/>
    </xf>
    <xf numFmtId="3" fontId="12" fillId="0" borderId="8" xfId="3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0" fillId="2" borderId="7" xfId="0" applyFont="1" applyFill="1" applyBorder="1" applyAlignment="1">
      <alignment horizontal="center" wrapText="1"/>
    </xf>
    <xf numFmtId="0" fontId="0" fillId="2" borderId="14" xfId="0" applyFill="1" applyBorder="1"/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2" fillId="0" borderId="1" xfId="0" applyFont="1" applyBorder="1" applyAlignment="1">
      <alignment horizontal="justify"/>
    </xf>
    <xf numFmtId="0" fontId="12" fillId="0" borderId="2" xfId="0" applyFont="1" applyBorder="1" applyAlignment="1">
      <alignment horizontal="justify"/>
    </xf>
    <xf numFmtId="0" fontId="12" fillId="0" borderId="3" xfId="0" applyFont="1" applyBorder="1" applyAlignment="1">
      <alignment horizontal="justify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3" fontId="12" fillId="0" borderId="9" xfId="36" applyNumberFormat="1" applyFont="1" applyFill="1" applyBorder="1" applyAlignment="1">
      <alignment horizontal="right" vertical="center"/>
    </xf>
    <xf numFmtId="3" fontId="12" fillId="0" borderId="17" xfId="36" applyNumberFormat="1" applyFont="1" applyFill="1" applyBorder="1" applyAlignment="1">
      <alignment horizontal="right" vertical="center"/>
    </xf>
    <xf numFmtId="3" fontId="12" fillId="0" borderId="16" xfId="36" applyNumberFormat="1" applyFont="1" applyFill="1" applyBorder="1" applyAlignment="1">
      <alignment horizontal="right" vertical="center"/>
    </xf>
    <xf numFmtId="3" fontId="12" fillId="0" borderId="10" xfId="36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left"/>
    </xf>
    <xf numFmtId="3" fontId="10" fillId="0" borderId="16" xfId="36" applyNumberFormat="1" applyFont="1" applyFill="1" applyBorder="1" applyAlignment="1">
      <alignment horizontal="right"/>
    </xf>
    <xf numFmtId="3" fontId="10" fillId="0" borderId="10" xfId="36" applyNumberFormat="1" applyFont="1" applyFill="1" applyBorder="1" applyAlignment="1">
      <alignment horizontal="right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3" fontId="10" fillId="0" borderId="17" xfId="36" applyNumberFormat="1" applyFont="1" applyFill="1" applyBorder="1" applyAlignment="1">
      <alignment horizontal="right"/>
    </xf>
    <xf numFmtId="3" fontId="10" fillId="0" borderId="9" xfId="36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justify"/>
    </xf>
    <xf numFmtId="0" fontId="12" fillId="0" borderId="18" xfId="0" applyFont="1" applyBorder="1" applyAlignment="1">
      <alignment horizontal="justify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15" xfId="0" applyFont="1" applyBorder="1" applyAlignment="1">
      <alignment horizontal="left" wrapText="1"/>
    </xf>
  </cellXfs>
  <cellStyles count="121">
    <cellStyle name="20% - Accent1" xfId="54" builtinId="30" customBuiltin="1"/>
    <cellStyle name="20% - Accent1 2" xfId="81"/>
    <cellStyle name="20% - Accent1 3" xfId="95"/>
    <cellStyle name="20% - Accent1 4" xfId="109"/>
    <cellStyle name="20% - Accent2" xfId="58" builtinId="34" customBuiltin="1"/>
    <cellStyle name="20% - Accent2 2" xfId="83"/>
    <cellStyle name="20% - Accent2 3" xfId="97"/>
    <cellStyle name="20% - Accent2 4" xfId="111"/>
    <cellStyle name="20% - Accent3" xfId="62" builtinId="38" customBuiltin="1"/>
    <cellStyle name="20% - Accent3 2" xfId="85"/>
    <cellStyle name="20% - Accent3 3" xfId="99"/>
    <cellStyle name="20% - Accent3 4" xfId="113"/>
    <cellStyle name="20% - Accent4" xfId="66" builtinId="42" customBuiltin="1"/>
    <cellStyle name="20% - Accent4 2" xfId="87"/>
    <cellStyle name="20% - Accent4 3" xfId="101"/>
    <cellStyle name="20% - Accent4 4" xfId="115"/>
    <cellStyle name="20% - Accent5" xfId="70" builtinId="46" customBuiltin="1"/>
    <cellStyle name="20% - Accent5 2" xfId="89"/>
    <cellStyle name="20% - Accent5 3" xfId="103"/>
    <cellStyle name="20% - Accent5 4" xfId="117"/>
    <cellStyle name="20% - Accent6" xfId="74" builtinId="50" customBuiltin="1"/>
    <cellStyle name="20% - Accent6 2" xfId="91"/>
    <cellStyle name="20% - Accent6 3" xfId="105"/>
    <cellStyle name="20% - Accent6 4" xfId="119"/>
    <cellStyle name="40% - Accent1" xfId="55" builtinId="31" customBuiltin="1"/>
    <cellStyle name="40% - Accent1 2" xfId="82"/>
    <cellStyle name="40% - Accent1 3" xfId="96"/>
    <cellStyle name="40% - Accent1 4" xfId="110"/>
    <cellStyle name="40% - Accent2" xfId="59" builtinId="35" customBuiltin="1"/>
    <cellStyle name="40% - Accent2 2" xfId="84"/>
    <cellStyle name="40% - Accent2 3" xfId="98"/>
    <cellStyle name="40% - Accent2 4" xfId="112"/>
    <cellStyle name="40% - Accent3" xfId="63" builtinId="39" customBuiltin="1"/>
    <cellStyle name="40% - Accent3 2" xfId="86"/>
    <cellStyle name="40% - Accent3 3" xfId="100"/>
    <cellStyle name="40% - Accent3 4" xfId="114"/>
    <cellStyle name="40% - Accent4" xfId="67" builtinId="43" customBuiltin="1"/>
    <cellStyle name="40% - Accent4 2" xfId="88"/>
    <cellStyle name="40% - Accent4 3" xfId="102"/>
    <cellStyle name="40% - Accent4 4" xfId="116"/>
    <cellStyle name="40% - Accent5" xfId="71" builtinId="47" customBuiltin="1"/>
    <cellStyle name="40% - Accent5 2" xfId="90"/>
    <cellStyle name="40% - Accent5 3" xfId="104"/>
    <cellStyle name="40% - Accent5 4" xfId="118"/>
    <cellStyle name="40% - Accent6" xfId="75" builtinId="51" customBuiltin="1"/>
    <cellStyle name="40% - Accent6 2" xfId="92"/>
    <cellStyle name="40% - Accent6 3" xfId="106"/>
    <cellStyle name="40% - Accent6 4" xfId="120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36" builtinId="3"/>
    <cellStyle name="Euro" xfId="1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5" builtinId="20" customBuiltin="1"/>
    <cellStyle name="Linked Cell" xfId="48" builtinId="24" customBuiltin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illares 4" xfId="34"/>
    <cellStyle name="Moneda 2" xfId="6"/>
    <cellStyle name="Moneda 2 2" xfId="29"/>
    <cellStyle name="Moneda 2 3" xfId="20"/>
    <cellStyle name="Neutral" xfId="44" builtinId="28" customBuiltin="1"/>
    <cellStyle name="Normal" xfId="0" builtinId="0"/>
    <cellStyle name="Normal 10" xfId="93"/>
    <cellStyle name="Normal 11" xfId="107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  <cellStyle name="Normal 7" xfId="35"/>
    <cellStyle name="Normal 8" xfId="77"/>
    <cellStyle name="Normal 9" xfId="79"/>
    <cellStyle name="Note 2" xfId="78"/>
    <cellStyle name="Note 3" xfId="80"/>
    <cellStyle name="Note 4" xfId="94"/>
    <cellStyle name="Note 5" xfId="108"/>
    <cellStyle name="Output" xfId="46" builtinId="21" customBuiltin="1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B19" sqref="B19:C19"/>
    </sheetView>
  </sheetViews>
  <sheetFormatPr defaultRowHeight="9.75" customHeight="1"/>
  <cols>
    <col min="1" max="1" width="5.33203125" style="2" customWidth="1"/>
    <col min="2" max="2" width="5.5" style="2" customWidth="1"/>
    <col min="3" max="3" width="75.83203125" style="2" customWidth="1"/>
    <col min="4" max="4" width="18.5" style="2" customWidth="1"/>
    <col min="5" max="5" width="15" style="2" customWidth="1"/>
    <col min="6" max="6" width="17.6640625" style="2" customWidth="1"/>
    <col min="7" max="7" width="18.6640625" style="2" customWidth="1"/>
    <col min="8" max="8" width="19" style="2" customWidth="1"/>
    <col min="9" max="9" width="17.1640625" style="2" customWidth="1"/>
    <col min="10" max="10" width="14.6640625" style="2" bestFit="1" customWidth="1"/>
    <col min="11" max="16384" width="9.33203125" style="2"/>
  </cols>
  <sheetData>
    <row r="1" spans="1:9" ht="12">
      <c r="A1" s="1"/>
      <c r="B1" s="64"/>
      <c r="C1" s="64"/>
    </row>
    <row r="2" spans="1:9" ht="12">
      <c r="A2" s="65" t="s">
        <v>74</v>
      </c>
      <c r="B2" s="65"/>
      <c r="C2" s="65"/>
      <c r="D2" s="65"/>
      <c r="E2" s="65"/>
      <c r="F2" s="65"/>
      <c r="G2" s="65"/>
      <c r="H2" s="65"/>
      <c r="I2" s="65"/>
    </row>
    <row r="3" spans="1:9" ht="12">
      <c r="A3" s="65" t="s">
        <v>6</v>
      </c>
      <c r="B3" s="65"/>
      <c r="C3" s="65"/>
      <c r="D3" s="65"/>
      <c r="E3" s="65"/>
      <c r="F3" s="65"/>
      <c r="G3" s="65"/>
      <c r="H3" s="65"/>
      <c r="I3" s="65"/>
    </row>
    <row r="4" spans="1:9" ht="12">
      <c r="A4" s="65" t="s">
        <v>75</v>
      </c>
      <c r="B4" s="65"/>
      <c r="C4" s="65"/>
      <c r="D4" s="65"/>
      <c r="E4" s="65"/>
      <c r="F4" s="65"/>
      <c r="G4" s="65"/>
      <c r="H4" s="65"/>
      <c r="I4" s="65"/>
    </row>
    <row r="5" spans="1:9" ht="12.75" thickBot="1">
      <c r="A5" s="65" t="s">
        <v>7</v>
      </c>
      <c r="B5" s="65"/>
      <c r="C5" s="65"/>
      <c r="D5" s="65"/>
      <c r="E5" s="65"/>
      <c r="F5" s="65"/>
      <c r="G5" s="65"/>
      <c r="H5" s="65"/>
      <c r="I5" s="65"/>
    </row>
    <row r="6" spans="1:9" ht="12.75" thickBot="1">
      <c r="A6" s="51"/>
      <c r="B6" s="52"/>
      <c r="C6" s="53"/>
      <c r="D6" s="54" t="s">
        <v>8</v>
      </c>
      <c r="E6" s="55"/>
      <c r="F6" s="55"/>
      <c r="G6" s="55"/>
      <c r="H6" s="56"/>
      <c r="I6" s="57" t="s">
        <v>1</v>
      </c>
    </row>
    <row r="7" spans="1:9" ht="12">
      <c r="A7" s="60" t="s">
        <v>0</v>
      </c>
      <c r="B7" s="61"/>
      <c r="C7" s="62"/>
      <c r="D7" s="51" t="s">
        <v>2</v>
      </c>
      <c r="E7" s="68" t="s">
        <v>9</v>
      </c>
      <c r="F7" s="53" t="s">
        <v>3</v>
      </c>
      <c r="G7" s="57" t="s">
        <v>4</v>
      </c>
      <c r="H7" s="57" t="s">
        <v>5</v>
      </c>
      <c r="I7" s="58"/>
    </row>
    <row r="8" spans="1:9" ht="12.75" thickBot="1">
      <c r="A8" s="63"/>
      <c r="B8" s="71"/>
      <c r="C8" s="70"/>
      <c r="D8" s="63"/>
      <c r="E8" s="69"/>
      <c r="F8" s="70"/>
      <c r="G8" s="59"/>
      <c r="H8" s="59"/>
      <c r="I8" s="59"/>
    </row>
    <row r="9" spans="1:9" ht="12">
      <c r="A9" s="72"/>
      <c r="B9" s="73"/>
      <c r="C9" s="74"/>
      <c r="D9" s="3"/>
      <c r="E9" s="4"/>
      <c r="F9" s="5"/>
      <c r="G9" s="5"/>
      <c r="H9" s="6"/>
      <c r="I9" s="4"/>
    </row>
    <row r="10" spans="1:9" ht="12">
      <c r="A10" s="75" t="s">
        <v>10</v>
      </c>
      <c r="B10" s="76"/>
      <c r="C10" s="77"/>
      <c r="D10" s="7"/>
      <c r="E10" s="8"/>
      <c r="F10" s="9"/>
      <c r="G10" s="9"/>
      <c r="H10" s="7"/>
      <c r="I10" s="8"/>
    </row>
    <row r="11" spans="1:9" ht="12">
      <c r="A11" s="10"/>
      <c r="B11" s="66" t="s">
        <v>11</v>
      </c>
      <c r="C11" s="67"/>
      <c r="D11" s="43">
        <v>786671569.28999996</v>
      </c>
      <c r="E11" s="11"/>
      <c r="F11" s="12">
        <f>SUM(D11+E11)</f>
        <v>786671569.28999996</v>
      </c>
      <c r="G11" s="12">
        <v>790449339.82000005</v>
      </c>
      <c r="H11" s="43">
        <f>G11</f>
        <v>790449339.82000005</v>
      </c>
      <c r="I11" s="11">
        <f>H11-D11</f>
        <v>3777770.5300000906</v>
      </c>
    </row>
    <row r="12" spans="1:9" ht="12">
      <c r="A12" s="10"/>
      <c r="B12" s="66" t="s">
        <v>12</v>
      </c>
      <c r="C12" s="67"/>
      <c r="D12" s="44">
        <v>0</v>
      </c>
      <c r="E12" s="11">
        <v>0</v>
      </c>
      <c r="F12" s="12">
        <f t="shared" ref="F12:F17" si="0">SUM(D12+E12)</f>
        <v>0</v>
      </c>
      <c r="G12" s="12">
        <f t="shared" ref="G12:G17" si="1">F12</f>
        <v>0</v>
      </c>
      <c r="H12" s="13">
        <v>0</v>
      </c>
      <c r="I12" s="11">
        <f t="shared" ref="I12:I42" si="2">H12-D12</f>
        <v>0</v>
      </c>
    </row>
    <row r="13" spans="1:9" ht="12">
      <c r="A13" s="10"/>
      <c r="B13" s="66" t="s">
        <v>13</v>
      </c>
      <c r="C13" s="67"/>
      <c r="D13" s="13">
        <v>0</v>
      </c>
      <c r="E13" s="11">
        <v>0</v>
      </c>
      <c r="F13" s="12">
        <f t="shared" si="0"/>
        <v>0</v>
      </c>
      <c r="G13" s="12">
        <f t="shared" si="1"/>
        <v>0</v>
      </c>
      <c r="H13" s="13">
        <v>0</v>
      </c>
      <c r="I13" s="11">
        <f t="shared" si="2"/>
        <v>0</v>
      </c>
    </row>
    <row r="14" spans="1:9" ht="12">
      <c r="A14" s="10"/>
      <c r="B14" s="66" t="s">
        <v>14</v>
      </c>
      <c r="C14" s="67"/>
      <c r="D14" s="43">
        <v>136779489.99000001</v>
      </c>
      <c r="E14" s="11"/>
      <c r="F14" s="12">
        <f>SUM(D14+E14)</f>
        <v>136779489.99000001</v>
      </c>
      <c r="G14" s="12">
        <v>130726376.06</v>
      </c>
      <c r="H14" s="43">
        <f>G14</f>
        <v>130726376.06</v>
      </c>
      <c r="I14" s="11">
        <f t="shared" si="2"/>
        <v>-6053113.9300000072</v>
      </c>
    </row>
    <row r="15" spans="1:9" ht="12">
      <c r="A15" s="10"/>
      <c r="B15" s="66" t="s">
        <v>15</v>
      </c>
      <c r="C15" s="67"/>
      <c r="D15" s="43">
        <v>11089575.380000001</v>
      </c>
      <c r="E15" s="11"/>
      <c r="F15" s="12">
        <f t="shared" si="0"/>
        <v>11089575.380000001</v>
      </c>
      <c r="G15" s="12">
        <v>29916711</v>
      </c>
      <c r="H15" s="43">
        <f>G15</f>
        <v>29916711</v>
      </c>
      <c r="I15" s="11">
        <f>H15-D15</f>
        <v>18827135.619999997</v>
      </c>
    </row>
    <row r="16" spans="1:9" ht="12">
      <c r="A16" s="10"/>
      <c r="B16" s="66" t="s">
        <v>16</v>
      </c>
      <c r="C16" s="67"/>
      <c r="D16" s="43">
        <v>41628285</v>
      </c>
      <c r="E16" s="11"/>
      <c r="F16" s="12">
        <f t="shared" si="0"/>
        <v>41628285</v>
      </c>
      <c r="G16" s="12">
        <v>45724638.670000002</v>
      </c>
      <c r="H16" s="43">
        <f>G16</f>
        <v>45724638.670000002</v>
      </c>
      <c r="I16" s="11">
        <f t="shared" si="2"/>
        <v>4096353.6700000018</v>
      </c>
    </row>
    <row r="17" spans="1:9" ht="12">
      <c r="A17" s="10"/>
      <c r="B17" s="66" t="s">
        <v>17</v>
      </c>
      <c r="C17" s="67"/>
      <c r="D17" s="13">
        <v>0</v>
      </c>
      <c r="E17" s="11">
        <v>0</v>
      </c>
      <c r="F17" s="12">
        <f t="shared" si="0"/>
        <v>0</v>
      </c>
      <c r="G17" s="12">
        <f t="shared" si="1"/>
        <v>0</v>
      </c>
      <c r="H17" s="13">
        <v>0</v>
      </c>
      <c r="I17" s="11">
        <f t="shared" si="2"/>
        <v>0</v>
      </c>
    </row>
    <row r="18" spans="1:9" ht="12">
      <c r="A18" s="80"/>
      <c r="B18" s="66" t="s">
        <v>18</v>
      </c>
      <c r="C18" s="67"/>
      <c r="D18" s="83">
        <f>SUM(D20:D30)</f>
        <v>496941948.61000001</v>
      </c>
      <c r="E18" s="84">
        <f t="shared" ref="E18:H18" si="3">SUM(E20:E30)</f>
        <v>9438816</v>
      </c>
      <c r="F18" s="81">
        <f t="shared" si="3"/>
        <v>506380764.61000001</v>
      </c>
      <c r="G18" s="82">
        <f t="shared" si="3"/>
        <v>589005169.98000002</v>
      </c>
      <c r="H18" s="83">
        <f t="shared" si="3"/>
        <v>589005169.98000002</v>
      </c>
      <c r="I18" s="11">
        <f t="shared" si="2"/>
        <v>92063221.370000005</v>
      </c>
    </row>
    <row r="19" spans="1:9" ht="12">
      <c r="A19" s="80"/>
      <c r="B19" s="66" t="s">
        <v>19</v>
      </c>
      <c r="C19" s="67"/>
      <c r="D19" s="83"/>
      <c r="E19" s="84"/>
      <c r="F19" s="81"/>
      <c r="G19" s="82"/>
      <c r="H19" s="83"/>
      <c r="I19" s="11">
        <f t="shared" si="2"/>
        <v>0</v>
      </c>
    </row>
    <row r="20" spans="1:9" ht="12">
      <c r="A20" s="10"/>
      <c r="B20" s="14"/>
      <c r="C20" s="15" t="s">
        <v>20</v>
      </c>
      <c r="D20" s="43">
        <v>263153266.80000001</v>
      </c>
      <c r="E20" s="11"/>
      <c r="F20" s="12">
        <f t="shared" ref="F20:F42" si="4">SUM(D20+E20)</f>
        <v>263153266.80000001</v>
      </c>
      <c r="G20" s="12">
        <v>299699560.22000003</v>
      </c>
      <c r="H20" s="43">
        <f>G20</f>
        <v>299699560.22000003</v>
      </c>
      <c r="I20" s="11">
        <f t="shared" si="2"/>
        <v>36546293.420000017</v>
      </c>
    </row>
    <row r="21" spans="1:9" ht="12">
      <c r="A21" s="10"/>
      <c r="B21" s="14"/>
      <c r="C21" s="15" t="s">
        <v>21</v>
      </c>
      <c r="D21" s="16">
        <v>89701614.010000005</v>
      </c>
      <c r="E21" s="11"/>
      <c r="F21" s="12">
        <f t="shared" si="4"/>
        <v>89701614.010000005</v>
      </c>
      <c r="G21" s="12">
        <v>97154327.840000004</v>
      </c>
      <c r="H21" s="16">
        <f>G21</f>
        <v>97154327.840000004</v>
      </c>
      <c r="I21" s="11">
        <f t="shared" si="2"/>
        <v>7452713.8299999982</v>
      </c>
    </row>
    <row r="22" spans="1:9" ht="12">
      <c r="A22" s="10"/>
      <c r="B22" s="14"/>
      <c r="C22" s="15" t="s">
        <v>22</v>
      </c>
      <c r="D22" s="43">
        <v>14054120.970000001</v>
      </c>
      <c r="E22" s="11"/>
      <c r="F22" s="12">
        <f t="shared" si="4"/>
        <v>14054120.970000001</v>
      </c>
      <c r="G22" s="12">
        <v>15813436.4</v>
      </c>
      <c r="H22" s="43">
        <f>G22</f>
        <v>15813436.4</v>
      </c>
      <c r="I22" s="11">
        <f t="shared" si="2"/>
        <v>1759315.4299999997</v>
      </c>
    </row>
    <row r="23" spans="1:9" ht="12">
      <c r="A23" s="10"/>
      <c r="B23" s="14"/>
      <c r="C23" s="15" t="s">
        <v>23</v>
      </c>
      <c r="D23" s="13">
        <v>0</v>
      </c>
      <c r="E23" s="11">
        <v>0</v>
      </c>
      <c r="F23" s="12">
        <f t="shared" si="4"/>
        <v>0</v>
      </c>
      <c r="G23" s="12">
        <f t="shared" ref="G23:G27" si="5">F23</f>
        <v>0</v>
      </c>
      <c r="H23" s="13">
        <v>0</v>
      </c>
      <c r="I23" s="11">
        <f t="shared" si="2"/>
        <v>0</v>
      </c>
    </row>
    <row r="24" spans="1:9" ht="12">
      <c r="A24" s="10"/>
      <c r="B24" s="14"/>
      <c r="C24" s="15" t="s">
        <v>24</v>
      </c>
      <c r="D24" s="13">
        <v>0</v>
      </c>
      <c r="E24" s="11">
        <v>0</v>
      </c>
      <c r="F24" s="12">
        <f t="shared" si="4"/>
        <v>0</v>
      </c>
      <c r="G24" s="12">
        <f t="shared" si="5"/>
        <v>0</v>
      </c>
      <c r="H24" s="13">
        <v>0</v>
      </c>
      <c r="I24" s="11">
        <f t="shared" si="2"/>
        <v>0</v>
      </c>
    </row>
    <row r="25" spans="1:9" ht="12">
      <c r="A25" s="10"/>
      <c r="B25" s="14"/>
      <c r="C25" s="15" t="s">
        <v>25</v>
      </c>
      <c r="D25" s="43">
        <v>7179389</v>
      </c>
      <c r="E25" s="11"/>
      <c r="F25" s="12">
        <f t="shared" si="4"/>
        <v>7179389</v>
      </c>
      <c r="G25" s="12">
        <v>10443484.130000001</v>
      </c>
      <c r="H25" s="43">
        <f>G25</f>
        <v>10443484.130000001</v>
      </c>
      <c r="I25" s="11">
        <f t="shared" si="2"/>
        <v>3264095.1300000008</v>
      </c>
    </row>
    <row r="26" spans="1:9" ht="12">
      <c r="A26" s="10"/>
      <c r="B26" s="14"/>
      <c r="C26" s="15" t="s">
        <v>26</v>
      </c>
      <c r="D26" s="43">
        <v>54287712.420000002</v>
      </c>
      <c r="E26" s="11"/>
      <c r="F26" s="12">
        <f t="shared" si="4"/>
        <v>54287712.420000002</v>
      </c>
      <c r="G26" s="12">
        <v>52605369</v>
      </c>
      <c r="H26" s="43">
        <f>G26</f>
        <v>52605369</v>
      </c>
      <c r="I26" s="11">
        <f t="shared" si="2"/>
        <v>-1682343.4200000018</v>
      </c>
    </row>
    <row r="27" spans="1:9" ht="12">
      <c r="A27" s="10"/>
      <c r="B27" s="14"/>
      <c r="C27" s="15" t="s">
        <v>27</v>
      </c>
      <c r="D27" s="13">
        <v>0</v>
      </c>
      <c r="E27" s="11">
        <v>0</v>
      </c>
      <c r="F27" s="12">
        <f t="shared" si="4"/>
        <v>0</v>
      </c>
      <c r="G27" s="12">
        <f t="shared" si="5"/>
        <v>0</v>
      </c>
      <c r="H27" s="13">
        <v>0</v>
      </c>
      <c r="I27" s="11">
        <f t="shared" si="2"/>
        <v>0</v>
      </c>
    </row>
    <row r="28" spans="1:9" ht="12">
      <c r="A28" s="10"/>
      <c r="B28" s="14"/>
      <c r="C28" s="15" t="s">
        <v>28</v>
      </c>
      <c r="D28" s="13">
        <v>14934848.949999999</v>
      </c>
      <c r="E28" s="11"/>
      <c r="F28" s="12">
        <f t="shared" si="4"/>
        <v>14934848.949999999</v>
      </c>
      <c r="G28" s="12">
        <v>13459679.279999999</v>
      </c>
      <c r="H28" s="13">
        <f>G28</f>
        <v>13459679.279999999</v>
      </c>
      <c r="I28" s="11">
        <f t="shared" si="2"/>
        <v>-1475169.67</v>
      </c>
    </row>
    <row r="29" spans="1:9" ht="12">
      <c r="A29" s="10"/>
      <c r="B29" s="14"/>
      <c r="C29" s="15" t="s">
        <v>29</v>
      </c>
      <c r="D29" s="43">
        <v>53630996.460000001</v>
      </c>
      <c r="E29" s="11"/>
      <c r="F29" s="12">
        <f t="shared" si="4"/>
        <v>53630996.460000001</v>
      </c>
      <c r="G29" s="12">
        <v>90390497.109999999</v>
      </c>
      <c r="H29" s="43">
        <f>G29</f>
        <v>90390497.109999999</v>
      </c>
      <c r="I29" s="11">
        <f t="shared" si="2"/>
        <v>36759500.649999999</v>
      </c>
    </row>
    <row r="30" spans="1:9" s="18" customFormat="1" ht="12">
      <c r="A30" s="17"/>
      <c r="B30" s="48"/>
      <c r="C30" s="49" t="s">
        <v>30</v>
      </c>
      <c r="D30" s="13">
        <v>0</v>
      </c>
      <c r="E30" s="12">
        <v>9438816</v>
      </c>
      <c r="F30" s="12">
        <f t="shared" si="4"/>
        <v>9438816</v>
      </c>
      <c r="G30" s="12">
        <v>9438816</v>
      </c>
      <c r="H30" s="50">
        <f>G30</f>
        <v>9438816</v>
      </c>
      <c r="I30" s="11">
        <f t="shared" si="2"/>
        <v>9438816</v>
      </c>
    </row>
    <row r="31" spans="1:9" ht="12">
      <c r="A31" s="10"/>
      <c r="B31" s="66" t="s">
        <v>31</v>
      </c>
      <c r="C31" s="67"/>
      <c r="D31" s="13">
        <f>SUM(D32:D36)</f>
        <v>6729111.4700000007</v>
      </c>
      <c r="E31" s="11">
        <f t="shared" ref="E31:H31" si="6">SUM(E32:E36)</f>
        <v>0</v>
      </c>
      <c r="F31" s="12">
        <f>SUM(F32:F36)</f>
        <v>6729111.4700000007</v>
      </c>
      <c r="G31" s="12">
        <f t="shared" ref="G31" si="7">SUM(G32:G36)</f>
        <v>6733459.0800000001</v>
      </c>
      <c r="H31" s="13">
        <f t="shared" si="6"/>
        <v>6733459.0800000001</v>
      </c>
      <c r="I31" s="11">
        <f t="shared" si="2"/>
        <v>4347.609999999404</v>
      </c>
    </row>
    <row r="32" spans="1:9" ht="12">
      <c r="A32" s="10"/>
      <c r="B32" s="14"/>
      <c r="C32" s="15" t="s">
        <v>32</v>
      </c>
      <c r="D32" s="43">
        <v>15814.02</v>
      </c>
      <c r="E32" s="11"/>
      <c r="F32" s="12">
        <f t="shared" si="4"/>
        <v>15814.02</v>
      </c>
      <c r="G32" s="12">
        <v>14687.01</v>
      </c>
      <c r="H32" s="43">
        <f>G32</f>
        <v>14687.01</v>
      </c>
      <c r="I32" s="11">
        <f t="shared" si="2"/>
        <v>-1127.0100000000002</v>
      </c>
    </row>
    <row r="33" spans="1:9" ht="12">
      <c r="A33" s="10"/>
      <c r="B33" s="14"/>
      <c r="C33" s="15" t="s">
        <v>33</v>
      </c>
      <c r="D33" s="13">
        <v>1117981.54</v>
      </c>
      <c r="E33" s="11">
        <v>0</v>
      </c>
      <c r="F33" s="12">
        <f t="shared" si="4"/>
        <v>1117981.54</v>
      </c>
      <c r="G33" s="12">
        <v>1301391.3999999999</v>
      </c>
      <c r="H33" s="43">
        <f>G33</f>
        <v>1301391.3999999999</v>
      </c>
      <c r="I33" s="11">
        <f t="shared" si="2"/>
        <v>183409.85999999987</v>
      </c>
    </row>
    <row r="34" spans="1:9" ht="12">
      <c r="A34" s="10"/>
      <c r="B34" s="14"/>
      <c r="C34" s="15" t="s">
        <v>34</v>
      </c>
      <c r="D34" s="43">
        <v>5595315.9100000001</v>
      </c>
      <c r="E34" s="11"/>
      <c r="F34" s="12">
        <f t="shared" si="4"/>
        <v>5595315.9100000001</v>
      </c>
      <c r="G34" s="12">
        <v>5417380.6699999999</v>
      </c>
      <c r="H34" s="43">
        <f>G34</f>
        <v>5417380.6699999999</v>
      </c>
      <c r="I34" s="11">
        <f>H34-D34</f>
        <v>-177935.24000000022</v>
      </c>
    </row>
    <row r="35" spans="1:9" ht="12">
      <c r="A35" s="10"/>
      <c r="B35" s="14"/>
      <c r="C35" s="15" t="s">
        <v>35</v>
      </c>
      <c r="D35" s="13">
        <v>0</v>
      </c>
      <c r="E35" s="11">
        <v>0</v>
      </c>
      <c r="F35" s="12">
        <f t="shared" si="4"/>
        <v>0</v>
      </c>
      <c r="G35" s="12">
        <f t="shared" ref="G35:G37" si="8">F35</f>
        <v>0</v>
      </c>
      <c r="H35" s="13">
        <v>0</v>
      </c>
      <c r="I35" s="11">
        <f t="shared" si="2"/>
        <v>0</v>
      </c>
    </row>
    <row r="36" spans="1:9" ht="12">
      <c r="A36" s="10"/>
      <c r="B36" s="14"/>
      <c r="C36" s="15" t="s">
        <v>36</v>
      </c>
      <c r="D36" s="13">
        <v>0</v>
      </c>
      <c r="E36" s="11">
        <v>0</v>
      </c>
      <c r="F36" s="12">
        <f t="shared" si="4"/>
        <v>0</v>
      </c>
      <c r="G36" s="12">
        <f t="shared" si="8"/>
        <v>0</v>
      </c>
      <c r="H36" s="13">
        <v>0</v>
      </c>
      <c r="I36" s="11">
        <f t="shared" si="2"/>
        <v>0</v>
      </c>
    </row>
    <row r="37" spans="1:9" s="18" customFormat="1" ht="12">
      <c r="A37" s="17"/>
      <c r="B37" s="78" t="s">
        <v>37</v>
      </c>
      <c r="C37" s="79"/>
      <c r="D37" s="13">
        <v>0</v>
      </c>
      <c r="E37" s="11">
        <v>0</v>
      </c>
      <c r="F37" s="12">
        <f t="shared" si="4"/>
        <v>0</v>
      </c>
      <c r="G37" s="12">
        <f t="shared" si="8"/>
        <v>0</v>
      </c>
      <c r="H37" s="13">
        <v>0</v>
      </c>
      <c r="I37" s="11">
        <f t="shared" si="2"/>
        <v>0</v>
      </c>
    </row>
    <row r="38" spans="1:9" ht="12">
      <c r="A38" s="10"/>
      <c r="B38" s="66" t="s">
        <v>38</v>
      </c>
      <c r="C38" s="67"/>
      <c r="D38" s="13">
        <v>0</v>
      </c>
      <c r="E38" s="11">
        <v>0</v>
      </c>
      <c r="F38" s="12">
        <f>SUM(F39)</f>
        <v>0</v>
      </c>
      <c r="G38" s="12">
        <f>SUM(G39)</f>
        <v>0</v>
      </c>
      <c r="H38" s="13">
        <v>0</v>
      </c>
      <c r="I38" s="11">
        <f t="shared" si="2"/>
        <v>0</v>
      </c>
    </row>
    <row r="39" spans="1:9" ht="12">
      <c r="A39" s="10"/>
      <c r="B39" s="14"/>
      <c r="C39" s="15" t="s">
        <v>39</v>
      </c>
      <c r="D39" s="13">
        <v>0</v>
      </c>
      <c r="E39" s="11">
        <v>0</v>
      </c>
      <c r="F39" s="12">
        <f t="shared" si="4"/>
        <v>0</v>
      </c>
      <c r="G39" s="12">
        <f>F39</f>
        <v>0</v>
      </c>
      <c r="H39" s="13">
        <v>0</v>
      </c>
      <c r="I39" s="11">
        <f t="shared" si="2"/>
        <v>0</v>
      </c>
    </row>
    <row r="40" spans="1:9" ht="12">
      <c r="A40" s="10"/>
      <c r="B40" s="66" t="s">
        <v>40</v>
      </c>
      <c r="C40" s="67"/>
      <c r="D40" s="13">
        <f>SUM(D41:D42)</f>
        <v>66716223.060000002</v>
      </c>
      <c r="E40" s="11">
        <f t="shared" ref="E40:H40" si="9">SUM(E41:E42)</f>
        <v>0</v>
      </c>
      <c r="F40" s="12">
        <f t="shared" si="9"/>
        <v>66716223.060000002</v>
      </c>
      <c r="G40" s="12">
        <f t="shared" si="9"/>
        <v>62699238.549999997</v>
      </c>
      <c r="H40" s="13">
        <f t="shared" si="9"/>
        <v>62699238.549999997</v>
      </c>
      <c r="I40" s="11">
        <f t="shared" si="2"/>
        <v>-4016984.5100000054</v>
      </c>
    </row>
    <row r="41" spans="1:9" ht="12">
      <c r="A41" s="10"/>
      <c r="B41" s="14"/>
      <c r="C41" s="15" t="s">
        <v>41</v>
      </c>
      <c r="D41" s="13">
        <v>0</v>
      </c>
      <c r="E41" s="11">
        <v>0</v>
      </c>
      <c r="F41" s="12">
        <f t="shared" si="4"/>
        <v>0</v>
      </c>
      <c r="G41" s="12">
        <f>F41</f>
        <v>0</v>
      </c>
      <c r="H41" s="13">
        <f>G41</f>
        <v>0</v>
      </c>
      <c r="I41" s="11">
        <f t="shared" si="2"/>
        <v>0</v>
      </c>
    </row>
    <row r="42" spans="1:9" ht="12">
      <c r="A42" s="10"/>
      <c r="B42" s="14"/>
      <c r="C42" s="15" t="s">
        <v>42</v>
      </c>
      <c r="D42" s="43">
        <v>66716223.060000002</v>
      </c>
      <c r="E42" s="11">
        <v>0</v>
      </c>
      <c r="F42" s="12">
        <f t="shared" si="4"/>
        <v>66716223.060000002</v>
      </c>
      <c r="G42" s="12">
        <v>62699238.549999997</v>
      </c>
      <c r="H42" s="43">
        <f>G42</f>
        <v>62699238.549999997</v>
      </c>
      <c r="I42" s="11">
        <f t="shared" si="2"/>
        <v>-4016984.5100000054</v>
      </c>
    </row>
    <row r="43" spans="1:9" ht="12">
      <c r="A43" s="19"/>
      <c r="B43" s="20"/>
      <c r="C43" s="21"/>
      <c r="D43" s="13"/>
      <c r="E43" s="11"/>
      <c r="F43" s="12"/>
      <c r="G43" s="12"/>
      <c r="H43" s="13"/>
      <c r="I43" s="11"/>
    </row>
    <row r="44" spans="1:9" ht="12">
      <c r="A44" s="75" t="s">
        <v>43</v>
      </c>
      <c r="B44" s="76"/>
      <c r="C44" s="85"/>
      <c r="D44" s="86">
        <f>SUM(D11+D12+D13+D14+D15+D16+D17+D18+D31+D37+D38+D40)</f>
        <v>1546556202.8</v>
      </c>
      <c r="E44" s="87">
        <f t="shared" ref="E44:H44" si="10">SUM(E11+E12+E13+E14+E15+E16+E17+E18+E31+E37+E38+E40)</f>
        <v>9438816</v>
      </c>
      <c r="F44" s="91">
        <f t="shared" si="10"/>
        <v>1555995018.8</v>
      </c>
      <c r="G44" s="90">
        <f t="shared" si="10"/>
        <v>1655254933.1600001</v>
      </c>
      <c r="H44" s="86">
        <f t="shared" si="10"/>
        <v>1655254933.1600001</v>
      </c>
      <c r="I44" s="87">
        <f>H44-D44</f>
        <v>108698730.36000013</v>
      </c>
    </row>
    <row r="45" spans="1:9" ht="12">
      <c r="A45" s="75" t="s">
        <v>44</v>
      </c>
      <c r="B45" s="76"/>
      <c r="C45" s="85"/>
      <c r="D45" s="86"/>
      <c r="E45" s="87"/>
      <c r="F45" s="91"/>
      <c r="G45" s="90"/>
      <c r="H45" s="86"/>
      <c r="I45" s="87"/>
    </row>
    <row r="46" spans="1:9" ht="12">
      <c r="A46" s="75" t="s">
        <v>45</v>
      </c>
      <c r="B46" s="76"/>
      <c r="C46" s="85"/>
      <c r="D46" s="13"/>
      <c r="E46" s="11"/>
      <c r="F46" s="12"/>
      <c r="G46" s="12"/>
      <c r="H46" s="13"/>
      <c r="I46" s="11"/>
    </row>
    <row r="47" spans="1:9" ht="12">
      <c r="A47" s="19"/>
      <c r="B47" s="20"/>
      <c r="C47" s="21"/>
      <c r="D47" s="13"/>
      <c r="E47" s="11"/>
      <c r="F47" s="12"/>
      <c r="G47" s="12"/>
      <c r="H47" s="13"/>
      <c r="I47" s="11"/>
    </row>
    <row r="48" spans="1:9" ht="12">
      <c r="A48" s="75" t="s">
        <v>46</v>
      </c>
      <c r="B48" s="76"/>
      <c r="C48" s="85"/>
      <c r="D48" s="13"/>
      <c r="E48" s="11"/>
      <c r="F48" s="12"/>
      <c r="G48" s="12"/>
      <c r="H48" s="13"/>
      <c r="I48" s="11"/>
    </row>
    <row r="49" spans="1:9" ht="12">
      <c r="A49" s="10"/>
      <c r="B49" s="66" t="s">
        <v>47</v>
      </c>
      <c r="C49" s="67"/>
      <c r="D49" s="13">
        <f>SUM(D50:D57)</f>
        <v>218928060.81999999</v>
      </c>
      <c r="E49" s="11">
        <f t="shared" ref="E49:H49" si="11">SUM(E50:E57)</f>
        <v>0</v>
      </c>
      <c r="F49" s="12">
        <f>SUM(F50:F57)</f>
        <v>218928060.81999999</v>
      </c>
      <c r="G49" s="12">
        <f>SUM(G50:G57)</f>
        <v>217029943.75999999</v>
      </c>
      <c r="H49" s="13">
        <f t="shared" si="11"/>
        <v>217029943.75999999</v>
      </c>
      <c r="I49" s="11">
        <f t="shared" ref="I49:I69" si="12">H49-D49</f>
        <v>-1898117.0600000024</v>
      </c>
    </row>
    <row r="50" spans="1:9" ht="12">
      <c r="A50" s="10"/>
      <c r="B50" s="14"/>
      <c r="C50" s="15" t="s">
        <v>48</v>
      </c>
      <c r="D50" s="13">
        <v>0</v>
      </c>
      <c r="E50" s="11">
        <v>0</v>
      </c>
      <c r="F50" s="12">
        <f t="shared" ref="F50:F67" si="13">SUM(D50+E50)</f>
        <v>0</v>
      </c>
      <c r="G50" s="12">
        <f t="shared" ref="G50:H67" si="14">F50</f>
        <v>0</v>
      </c>
      <c r="H50" s="13">
        <v>0</v>
      </c>
      <c r="I50" s="11">
        <f t="shared" si="12"/>
        <v>0</v>
      </c>
    </row>
    <row r="51" spans="1:9" ht="12">
      <c r="A51" s="10"/>
      <c r="B51" s="14"/>
      <c r="C51" s="15" t="s">
        <v>49</v>
      </c>
      <c r="D51" s="13">
        <v>0</v>
      </c>
      <c r="E51" s="11">
        <v>0</v>
      </c>
      <c r="F51" s="12">
        <f t="shared" si="13"/>
        <v>0</v>
      </c>
      <c r="G51" s="12">
        <f t="shared" si="14"/>
        <v>0</v>
      </c>
      <c r="H51" s="13">
        <v>0</v>
      </c>
      <c r="I51" s="11">
        <f t="shared" si="12"/>
        <v>0</v>
      </c>
    </row>
    <row r="52" spans="1:9" ht="12">
      <c r="A52" s="10"/>
      <c r="B52" s="14"/>
      <c r="C52" s="15" t="s">
        <v>50</v>
      </c>
      <c r="D52" s="43">
        <v>48429555.060000002</v>
      </c>
      <c r="E52" s="11">
        <v>0</v>
      </c>
      <c r="F52" s="12">
        <f t="shared" si="13"/>
        <v>48429555.060000002</v>
      </c>
      <c r="G52" s="12">
        <v>46346440.619999997</v>
      </c>
      <c r="H52" s="43">
        <f>G52</f>
        <v>46346440.619999997</v>
      </c>
      <c r="I52" s="11">
        <f t="shared" si="12"/>
        <v>-2083114.4400000051</v>
      </c>
    </row>
    <row r="53" spans="1:9" ht="24">
      <c r="A53" s="10"/>
      <c r="B53" s="14"/>
      <c r="C53" s="22" t="s">
        <v>51</v>
      </c>
      <c r="D53" s="43">
        <v>170498505.75999999</v>
      </c>
      <c r="E53" s="46">
        <v>0</v>
      </c>
      <c r="F53" s="12">
        <f t="shared" si="13"/>
        <v>170498505.75999999</v>
      </c>
      <c r="G53" s="12">
        <v>170683503.13999999</v>
      </c>
      <c r="H53" s="43">
        <f>G53</f>
        <v>170683503.13999999</v>
      </c>
      <c r="I53" s="23">
        <f t="shared" si="12"/>
        <v>184997.37999999523</v>
      </c>
    </row>
    <row r="54" spans="1:9" ht="12">
      <c r="A54" s="10"/>
      <c r="B54" s="14"/>
      <c r="C54" s="15" t="s">
        <v>52</v>
      </c>
      <c r="D54" s="13">
        <v>0</v>
      </c>
      <c r="E54" s="11">
        <v>0</v>
      </c>
      <c r="F54" s="12">
        <f t="shared" si="13"/>
        <v>0</v>
      </c>
      <c r="G54" s="12">
        <f t="shared" si="14"/>
        <v>0</v>
      </c>
      <c r="H54" s="13">
        <v>0</v>
      </c>
      <c r="I54" s="11">
        <f t="shared" si="12"/>
        <v>0</v>
      </c>
    </row>
    <row r="55" spans="1:9" ht="12">
      <c r="A55" s="10"/>
      <c r="B55" s="14"/>
      <c r="C55" s="15" t="s">
        <v>53</v>
      </c>
      <c r="D55" s="13">
        <v>0</v>
      </c>
      <c r="E55" s="11">
        <v>0</v>
      </c>
      <c r="F55" s="12">
        <f t="shared" si="13"/>
        <v>0</v>
      </c>
      <c r="G55" s="12">
        <f t="shared" si="14"/>
        <v>0</v>
      </c>
      <c r="H55" s="13">
        <v>0</v>
      </c>
      <c r="I55" s="11">
        <f t="shared" si="12"/>
        <v>0</v>
      </c>
    </row>
    <row r="56" spans="1:9" ht="24">
      <c r="A56" s="10"/>
      <c r="B56" s="14"/>
      <c r="C56" s="22" t="s">
        <v>54</v>
      </c>
      <c r="D56" s="25">
        <v>0</v>
      </c>
      <c r="E56" s="46">
        <v>0</v>
      </c>
      <c r="F56" s="42">
        <f t="shared" si="13"/>
        <v>0</v>
      </c>
      <c r="G56" s="42">
        <f t="shared" si="14"/>
        <v>0</v>
      </c>
      <c r="H56" s="25">
        <v>0</v>
      </c>
      <c r="I56" s="23">
        <f t="shared" si="12"/>
        <v>0</v>
      </c>
    </row>
    <row r="57" spans="1:9" ht="24">
      <c r="A57" s="10"/>
      <c r="B57" s="14"/>
      <c r="C57" s="26" t="s">
        <v>55</v>
      </c>
      <c r="D57" s="25">
        <v>0</v>
      </c>
      <c r="E57" s="46">
        <v>0</v>
      </c>
      <c r="F57" s="42">
        <f t="shared" si="13"/>
        <v>0</v>
      </c>
      <c r="G57" s="42">
        <f t="shared" si="14"/>
        <v>0</v>
      </c>
      <c r="H57" s="25">
        <v>0</v>
      </c>
      <c r="I57" s="23">
        <f t="shared" si="12"/>
        <v>0</v>
      </c>
    </row>
    <row r="58" spans="1:9" s="18" customFormat="1" ht="12">
      <c r="A58" s="17"/>
      <c r="B58" s="78" t="s">
        <v>56</v>
      </c>
      <c r="C58" s="79"/>
      <c r="D58" s="13">
        <f>SUM(D59:D62)</f>
        <v>0</v>
      </c>
      <c r="E58" s="11">
        <f>SUM(E59:E62)</f>
        <v>28489018.399999999</v>
      </c>
      <c r="F58" s="12">
        <f t="shared" ref="F58:H58" si="15">SUM(F59:F62)</f>
        <v>28489018.399999999</v>
      </c>
      <c r="G58" s="12">
        <f t="shared" si="15"/>
        <v>28489018.399999999</v>
      </c>
      <c r="H58" s="13">
        <f t="shared" si="15"/>
        <v>28489018.399999999</v>
      </c>
      <c r="I58" s="11">
        <f t="shared" si="12"/>
        <v>28489018.399999999</v>
      </c>
    </row>
    <row r="59" spans="1:9" ht="12">
      <c r="A59" s="10"/>
      <c r="B59" s="14"/>
      <c r="C59" s="15" t="s">
        <v>57</v>
      </c>
      <c r="D59" s="13">
        <v>0</v>
      </c>
      <c r="E59" s="11">
        <v>0</v>
      </c>
      <c r="F59" s="12">
        <f t="shared" si="13"/>
        <v>0</v>
      </c>
      <c r="G59" s="12">
        <f t="shared" si="14"/>
        <v>0</v>
      </c>
      <c r="H59" s="13">
        <v>0</v>
      </c>
      <c r="I59" s="11">
        <f t="shared" si="12"/>
        <v>0</v>
      </c>
    </row>
    <row r="60" spans="1:9" ht="12">
      <c r="A60" s="10"/>
      <c r="B60" s="14"/>
      <c r="C60" s="15" t="s">
        <v>58</v>
      </c>
      <c r="D60" s="13">
        <v>0</v>
      </c>
      <c r="E60" s="11">
        <v>0</v>
      </c>
      <c r="F60" s="12">
        <f t="shared" si="13"/>
        <v>0</v>
      </c>
      <c r="G60" s="12">
        <f t="shared" si="14"/>
        <v>0</v>
      </c>
      <c r="H60" s="13">
        <v>0</v>
      </c>
      <c r="I60" s="11">
        <f t="shared" si="12"/>
        <v>0</v>
      </c>
    </row>
    <row r="61" spans="1:9" ht="12">
      <c r="A61" s="10"/>
      <c r="B61" s="14"/>
      <c r="C61" s="15" t="s">
        <v>59</v>
      </c>
      <c r="D61" s="13">
        <v>0</v>
      </c>
      <c r="E61" s="11">
        <v>0</v>
      </c>
      <c r="F61" s="12">
        <f t="shared" si="13"/>
        <v>0</v>
      </c>
      <c r="G61" s="12">
        <f t="shared" si="14"/>
        <v>0</v>
      </c>
      <c r="H61" s="13">
        <v>0</v>
      </c>
      <c r="I61" s="11">
        <f t="shared" si="12"/>
        <v>0</v>
      </c>
    </row>
    <row r="62" spans="1:9" ht="12">
      <c r="A62" s="10"/>
      <c r="B62" s="14"/>
      <c r="C62" s="15" t="s">
        <v>60</v>
      </c>
      <c r="D62" s="13">
        <v>0</v>
      </c>
      <c r="E62" s="47">
        <v>28489018.399999999</v>
      </c>
      <c r="F62" s="12">
        <f t="shared" si="13"/>
        <v>28489018.399999999</v>
      </c>
      <c r="G62" s="12">
        <f t="shared" si="14"/>
        <v>28489018.399999999</v>
      </c>
      <c r="H62" s="13">
        <f t="shared" si="14"/>
        <v>28489018.399999999</v>
      </c>
      <c r="I62" s="11">
        <f t="shared" si="12"/>
        <v>28489018.399999999</v>
      </c>
    </row>
    <row r="63" spans="1:9" s="18" customFormat="1" ht="12">
      <c r="A63" s="17"/>
      <c r="B63" s="78" t="s">
        <v>61</v>
      </c>
      <c r="C63" s="79"/>
      <c r="D63" s="13">
        <f>SUM(D64:D65)</f>
        <v>0</v>
      </c>
      <c r="E63" s="11">
        <f t="shared" ref="E63:H63" si="16">SUM(E64:E65)</f>
        <v>0</v>
      </c>
      <c r="F63" s="12">
        <f>SUM(F64:F65)</f>
        <v>0</v>
      </c>
      <c r="G63" s="12">
        <f t="shared" si="16"/>
        <v>0</v>
      </c>
      <c r="H63" s="13">
        <f t="shared" si="16"/>
        <v>0</v>
      </c>
      <c r="I63" s="11">
        <f t="shared" si="12"/>
        <v>0</v>
      </c>
    </row>
    <row r="64" spans="1:9" ht="24">
      <c r="A64" s="10"/>
      <c r="B64" s="14"/>
      <c r="C64" s="27" t="s">
        <v>62</v>
      </c>
      <c r="D64" s="25">
        <v>0</v>
      </c>
      <c r="E64" s="46">
        <v>0</v>
      </c>
      <c r="F64" s="42">
        <f t="shared" si="13"/>
        <v>0</v>
      </c>
      <c r="G64" s="42">
        <f t="shared" si="14"/>
        <v>0</v>
      </c>
      <c r="H64" s="25">
        <v>0</v>
      </c>
      <c r="I64" s="23">
        <f t="shared" si="12"/>
        <v>0</v>
      </c>
    </row>
    <row r="65" spans="1:10" ht="9.75" customHeight="1">
      <c r="A65" s="10"/>
      <c r="B65" s="14"/>
      <c r="C65" s="15" t="s">
        <v>63</v>
      </c>
      <c r="D65" s="13">
        <v>0</v>
      </c>
      <c r="E65" s="41"/>
      <c r="F65" s="12">
        <f t="shared" si="13"/>
        <v>0</v>
      </c>
      <c r="G65" s="12">
        <f t="shared" si="14"/>
        <v>0</v>
      </c>
      <c r="H65" s="13">
        <f>G65</f>
        <v>0</v>
      </c>
      <c r="I65" s="11">
        <f t="shared" si="12"/>
        <v>0</v>
      </c>
    </row>
    <row r="66" spans="1:10" ht="9.75" customHeight="1">
      <c r="A66" s="10"/>
      <c r="B66" s="66" t="s">
        <v>64</v>
      </c>
      <c r="C66" s="67"/>
      <c r="D66" s="13">
        <v>0</v>
      </c>
      <c r="E66" s="11">
        <v>0</v>
      </c>
      <c r="F66" s="12">
        <f t="shared" si="13"/>
        <v>0</v>
      </c>
      <c r="G66" s="12">
        <f t="shared" si="14"/>
        <v>0</v>
      </c>
      <c r="H66" s="13">
        <v>0</v>
      </c>
      <c r="I66" s="11">
        <f t="shared" si="12"/>
        <v>0</v>
      </c>
    </row>
    <row r="67" spans="1:10" ht="9.75" customHeight="1">
      <c r="A67" s="10"/>
      <c r="B67" s="66" t="s">
        <v>65</v>
      </c>
      <c r="C67" s="67"/>
      <c r="D67" s="13">
        <v>0</v>
      </c>
      <c r="E67" s="11"/>
      <c r="F67" s="12">
        <f t="shared" si="13"/>
        <v>0</v>
      </c>
      <c r="G67" s="12">
        <f t="shared" si="14"/>
        <v>0</v>
      </c>
      <c r="H67" s="13">
        <v>0</v>
      </c>
      <c r="I67" s="11">
        <f t="shared" si="12"/>
        <v>0</v>
      </c>
    </row>
    <row r="68" spans="1:10" ht="9.75" customHeight="1">
      <c r="A68" s="19"/>
      <c r="B68" s="88"/>
      <c r="C68" s="89"/>
      <c r="D68" s="13"/>
      <c r="E68" s="11"/>
      <c r="F68" s="12"/>
      <c r="G68" s="12"/>
      <c r="H68" s="13"/>
      <c r="I68" s="11">
        <f t="shared" si="12"/>
        <v>0</v>
      </c>
    </row>
    <row r="69" spans="1:10" ht="9.75" customHeight="1">
      <c r="A69" s="75" t="s">
        <v>66</v>
      </c>
      <c r="B69" s="76"/>
      <c r="C69" s="85"/>
      <c r="D69" s="28">
        <f>D49+D58+D63+D66+D67</f>
        <v>218928060.81999999</v>
      </c>
      <c r="E69" s="45">
        <f t="shared" ref="E69" si="17">E49+E58+E63+E66+E67</f>
        <v>28489018.399999999</v>
      </c>
      <c r="F69" s="30">
        <f>F49+F58+F63+F66+F67</f>
        <v>247417079.22</v>
      </c>
      <c r="G69" s="30">
        <f>G49+G58+G63+G66+G67</f>
        <v>245518962.16</v>
      </c>
      <c r="H69" s="28">
        <f>H49+H58+H63+H66+H67</f>
        <v>245518962.16</v>
      </c>
      <c r="I69" s="11">
        <f t="shared" si="12"/>
        <v>26590901.340000004</v>
      </c>
    </row>
    <row r="70" spans="1:10" ht="9.75" customHeight="1">
      <c r="A70" s="19"/>
      <c r="B70" s="88"/>
      <c r="C70" s="89"/>
      <c r="D70" s="13"/>
      <c r="E70" s="11"/>
      <c r="F70" s="12"/>
      <c r="G70" s="12"/>
      <c r="H70" s="13"/>
      <c r="I70" s="11">
        <f t="shared" ref="I70:I73" si="18">D70-H70</f>
        <v>0</v>
      </c>
    </row>
    <row r="71" spans="1:10" ht="9.75" customHeight="1">
      <c r="A71" s="75" t="s">
        <v>67</v>
      </c>
      <c r="B71" s="76"/>
      <c r="C71" s="85"/>
      <c r="D71" s="28">
        <f>SUM(D72)</f>
        <v>0</v>
      </c>
      <c r="E71" s="45">
        <f>SUM(E72)</f>
        <v>0</v>
      </c>
      <c r="F71" s="30">
        <f t="shared" ref="F71:H71" si="19">SUM(F72)</f>
        <v>0</v>
      </c>
      <c r="G71" s="30">
        <f t="shared" si="19"/>
        <v>0</v>
      </c>
      <c r="H71" s="28">
        <f t="shared" si="19"/>
        <v>0</v>
      </c>
      <c r="I71" s="11">
        <f t="shared" si="18"/>
        <v>0</v>
      </c>
      <c r="J71" s="31"/>
    </row>
    <row r="72" spans="1:10" ht="9.75" customHeight="1">
      <c r="A72" s="10"/>
      <c r="B72" s="66" t="s">
        <v>68</v>
      </c>
      <c r="C72" s="67"/>
      <c r="D72" s="13">
        <v>0</v>
      </c>
      <c r="E72" s="11">
        <v>0</v>
      </c>
      <c r="F72" s="12">
        <v>0</v>
      </c>
      <c r="G72" s="12">
        <v>0</v>
      </c>
      <c r="H72" s="13">
        <v>0</v>
      </c>
      <c r="I72" s="11">
        <f t="shared" si="18"/>
        <v>0</v>
      </c>
    </row>
    <row r="73" spans="1:10" ht="9.75" customHeight="1">
      <c r="A73" s="19"/>
      <c r="B73" s="88"/>
      <c r="C73" s="89"/>
      <c r="D73" s="13"/>
      <c r="E73" s="11"/>
      <c r="F73" s="12"/>
      <c r="G73" s="12"/>
      <c r="H73" s="13"/>
      <c r="I73" s="11">
        <f t="shared" si="18"/>
        <v>0</v>
      </c>
    </row>
    <row r="74" spans="1:10" ht="9.75" customHeight="1">
      <c r="A74" s="75" t="s">
        <v>69</v>
      </c>
      <c r="B74" s="76"/>
      <c r="C74" s="85"/>
      <c r="D74" s="28">
        <f>D44+D69+D71</f>
        <v>1765484263.6199999</v>
      </c>
      <c r="E74" s="45">
        <f t="shared" ref="E74:H74" si="20">E44+E69+E71</f>
        <v>37927834.399999999</v>
      </c>
      <c r="F74" s="30">
        <f t="shared" si="20"/>
        <v>1803412098.02</v>
      </c>
      <c r="G74" s="30">
        <f>F74</f>
        <v>1803412098.02</v>
      </c>
      <c r="H74" s="28">
        <f t="shared" si="20"/>
        <v>1900773895.3200002</v>
      </c>
      <c r="I74" s="29">
        <f>I44+I69+I71</f>
        <v>135289631.70000014</v>
      </c>
    </row>
    <row r="75" spans="1:10" ht="9.75" customHeight="1">
      <c r="A75" s="19"/>
      <c r="B75" s="88"/>
      <c r="C75" s="89"/>
      <c r="D75" s="13"/>
      <c r="E75" s="11"/>
      <c r="F75" s="12"/>
      <c r="G75" s="12"/>
      <c r="H75" s="13"/>
      <c r="I75" s="11"/>
    </row>
    <row r="76" spans="1:10" ht="9.75" customHeight="1">
      <c r="A76" s="10"/>
      <c r="B76" s="94" t="s">
        <v>70</v>
      </c>
      <c r="C76" s="85"/>
      <c r="D76" s="13"/>
      <c r="E76" s="11"/>
      <c r="F76" s="12"/>
      <c r="G76" s="12"/>
      <c r="H76" s="13"/>
      <c r="I76" s="11"/>
    </row>
    <row r="77" spans="1:10" ht="22.5" customHeight="1">
      <c r="A77" s="10"/>
      <c r="B77" s="95" t="s">
        <v>71</v>
      </c>
      <c r="C77" s="96"/>
      <c r="D77" s="25">
        <f>D44</f>
        <v>1546556202.8</v>
      </c>
      <c r="E77" s="46">
        <f t="shared" ref="E77:I77" si="21">E44</f>
        <v>9438816</v>
      </c>
      <c r="F77" s="24">
        <f t="shared" si="21"/>
        <v>1555995018.8</v>
      </c>
      <c r="G77" s="24">
        <f>F77</f>
        <v>1555995018.8</v>
      </c>
      <c r="H77" s="25">
        <f t="shared" si="21"/>
        <v>1655254933.1600001</v>
      </c>
      <c r="I77" s="23">
        <f t="shared" si="21"/>
        <v>108698730.36000013</v>
      </c>
    </row>
    <row r="78" spans="1:10" ht="23.25" customHeight="1">
      <c r="A78" s="10"/>
      <c r="B78" s="95" t="s">
        <v>72</v>
      </c>
      <c r="C78" s="96"/>
      <c r="D78" s="25">
        <f>D69</f>
        <v>218928060.81999999</v>
      </c>
      <c r="E78" s="46">
        <f>E69</f>
        <v>28489018.399999999</v>
      </c>
      <c r="F78" s="24">
        <f t="shared" ref="F78:H78" si="22">F69</f>
        <v>247417079.22</v>
      </c>
      <c r="G78" s="24">
        <f t="shared" si="22"/>
        <v>245518962.16</v>
      </c>
      <c r="H78" s="25">
        <f t="shared" si="22"/>
        <v>245518962.16</v>
      </c>
      <c r="I78" s="23">
        <f>D78-H78</f>
        <v>-26590901.340000004</v>
      </c>
    </row>
    <row r="79" spans="1:10" ht="13.5" customHeight="1">
      <c r="A79" s="10"/>
      <c r="B79" s="94" t="s">
        <v>73</v>
      </c>
      <c r="C79" s="85"/>
      <c r="D79" s="28">
        <f>SUM(D77:D78)</f>
        <v>1765484263.6199999</v>
      </c>
      <c r="E79" s="45">
        <f t="shared" ref="E79:G79" si="23">SUM(E77:E78)</f>
        <v>37927834.399999999</v>
      </c>
      <c r="F79" s="30">
        <f t="shared" si="23"/>
        <v>1803412098.02</v>
      </c>
      <c r="G79" s="30">
        <f t="shared" si="23"/>
        <v>1801513980.96</v>
      </c>
      <c r="H79" s="28">
        <f>SUM(H77:H78)</f>
        <v>1900773895.3200002</v>
      </c>
      <c r="I79" s="11">
        <f>D79-H79</f>
        <v>-135289631.70000029</v>
      </c>
    </row>
    <row r="80" spans="1:10" ht="9.75" customHeight="1" thickBot="1">
      <c r="A80" s="32"/>
      <c r="B80" s="92"/>
      <c r="C80" s="93"/>
      <c r="D80" s="33"/>
      <c r="E80" s="34"/>
      <c r="F80" s="35"/>
      <c r="G80" s="35"/>
      <c r="H80" s="36"/>
      <c r="I80" s="34"/>
    </row>
    <row r="82" spans="4:8" ht="12">
      <c r="D82" s="37"/>
      <c r="H82" s="40"/>
    </row>
    <row r="83" spans="4:8" ht="12">
      <c r="D83" s="39"/>
      <c r="G83" s="40"/>
      <c r="H83" s="38"/>
    </row>
    <row r="84" spans="4:8" ht="9.75" customHeight="1">
      <c r="D84" s="40"/>
    </row>
    <row r="85" spans="4:8" ht="12">
      <c r="H85" s="31"/>
    </row>
    <row r="87" spans="4:8" ht="12">
      <c r="D87" s="39"/>
    </row>
    <row r="88" spans="4:8" ht="9.75" customHeight="1">
      <c r="D88" s="40"/>
    </row>
  </sheetData>
  <mergeCells count="64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G44:G45"/>
    <mergeCell ref="H44:H45"/>
    <mergeCell ref="I44:I45"/>
    <mergeCell ref="A45:C45"/>
    <mergeCell ref="A46:C46"/>
    <mergeCell ref="A48:C48"/>
    <mergeCell ref="F44:F45"/>
    <mergeCell ref="B49:C49"/>
    <mergeCell ref="B58:C58"/>
    <mergeCell ref="B63:C63"/>
    <mergeCell ref="B66:C66"/>
    <mergeCell ref="B67:C67"/>
    <mergeCell ref="B38:C38"/>
    <mergeCell ref="B40:C40"/>
    <mergeCell ref="A44:C44"/>
    <mergeCell ref="D44:D45"/>
    <mergeCell ref="E44:E45"/>
    <mergeCell ref="F18:F19"/>
    <mergeCell ref="G18:G19"/>
    <mergeCell ref="H18:H19"/>
    <mergeCell ref="B19:C19"/>
    <mergeCell ref="B31:C31"/>
    <mergeCell ref="D18:D19"/>
    <mergeCell ref="E18:E19"/>
    <mergeCell ref="B37:C37"/>
    <mergeCell ref="B16:C16"/>
    <mergeCell ref="B17:C17"/>
    <mergeCell ref="A18:A19"/>
    <mergeCell ref="B18:C18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B13:C13"/>
    <mergeCell ref="B14:C14"/>
    <mergeCell ref="B1:C1"/>
    <mergeCell ref="A2:I2"/>
    <mergeCell ref="A3:I3"/>
    <mergeCell ref="A4:I4"/>
    <mergeCell ref="A5:I5"/>
    <mergeCell ref="A6:C6"/>
    <mergeCell ref="D6:H6"/>
    <mergeCell ref="I6:I8"/>
    <mergeCell ref="A7:C7"/>
    <mergeCell ref="D7:D8"/>
  </mergeCells>
  <pageMargins left="0" right="0" top="0.74803149606299213" bottom="0.74803149606299213" header="0.31496062992125984" footer="0.31496062992125984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EAID-LDF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mrosas</cp:lastModifiedBy>
  <cp:revision/>
  <cp:lastPrinted>2020-06-05T19:44:15Z</cp:lastPrinted>
  <dcterms:created xsi:type="dcterms:W3CDTF">2012-12-11T20:31:36Z</dcterms:created>
  <dcterms:modified xsi:type="dcterms:W3CDTF">2020-06-05T19:44:41Z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