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1er Trimestre 2021\FORMATOS ASEH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4000" windowHeight="9030"/>
  </bookViews>
  <sheets>
    <sheet name="EAEPED_OG" sheetId="1" r:id="rId1"/>
  </sheets>
  <definedNames>
    <definedName name="_xlnm.Print_Area" localSheetId="0">EAEPED_OG!$B$2:$H$160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4" i="1" l="1"/>
  <c r="H155" i="1"/>
  <c r="H156" i="1"/>
  <c r="H157" i="1"/>
  <c r="H158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10" i="1"/>
  <c r="H88" i="1"/>
  <c r="H89" i="1"/>
  <c r="H90" i="1"/>
  <c r="H91" i="1"/>
  <c r="H92" i="1"/>
  <c r="H93" i="1"/>
  <c r="H80" i="1"/>
  <c r="H81" i="1"/>
  <c r="H82" i="1"/>
  <c r="H83" i="1"/>
  <c r="H84" i="1"/>
  <c r="H75" i="1"/>
  <c r="H76" i="1"/>
  <c r="H74" i="1"/>
  <c r="H66" i="1"/>
  <c r="H67" i="1"/>
  <c r="H68" i="1"/>
  <c r="H69" i="1"/>
  <c r="H70" i="1"/>
  <c r="H71" i="1"/>
  <c r="H65" i="1"/>
  <c r="H63" i="1"/>
  <c r="H62" i="1"/>
  <c r="H35" i="1"/>
  <c r="E153" i="1"/>
  <c r="H153" i="1" s="1"/>
  <c r="E154" i="1"/>
  <c r="E155" i="1"/>
  <c r="E156" i="1"/>
  <c r="E157" i="1"/>
  <c r="E158" i="1"/>
  <c r="E152" i="1"/>
  <c r="H152" i="1" s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E89" i="1"/>
  <c r="E90" i="1"/>
  <c r="E91" i="1"/>
  <c r="E92" i="1"/>
  <c r="E93" i="1"/>
  <c r="E87" i="1"/>
  <c r="H87" i="1" s="1"/>
  <c r="E79" i="1"/>
  <c r="H79" i="1" s="1"/>
  <c r="E80" i="1"/>
  <c r="E81" i="1"/>
  <c r="E82" i="1"/>
  <c r="E83" i="1"/>
  <c r="E84" i="1"/>
  <c r="E78" i="1"/>
  <c r="H78" i="1" s="1"/>
  <c r="E75" i="1"/>
  <c r="E76" i="1"/>
  <c r="E74" i="1"/>
  <c r="E70" i="1"/>
  <c r="E71" i="1"/>
  <c r="E72" i="1"/>
  <c r="H72" i="1" s="1"/>
  <c r="E66" i="1"/>
  <c r="E67" i="1"/>
  <c r="E68" i="1"/>
  <c r="E69" i="1"/>
  <c r="E65" i="1"/>
  <c r="E62" i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5" i="1" s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D10" i="1" s="1"/>
  <c r="C12" i="1"/>
  <c r="D85" i="1" l="1"/>
  <c r="D160" i="1" s="1"/>
  <c r="F10" i="1"/>
  <c r="C10" i="1"/>
  <c r="C85" i="1"/>
  <c r="F85" i="1"/>
  <c r="H85" i="1"/>
  <c r="G160" i="1"/>
  <c r="H10" i="1"/>
  <c r="E85" i="1"/>
  <c r="E10" i="1"/>
  <c r="F160" i="1" l="1"/>
  <c r="C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<sst xmlns="http://schemas.openxmlformats.org/spreadsheetml/2006/main" count="163" uniqueCount="90">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</sst>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60"/>
  <sheetViews>
    <sheetView showGridLines="0" tabSelected="1" topLeftCell="A145" zoomScale="90" zoomScaleNormal="90" workbookViewId="0">
      <selection activeCell="F135" sqref="F135:G13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7" width="15.140625" style="1" bestFit="1" customWidth="1"/>
    <col min="8" max="8" width="16.7109375" style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2" t="s">
        <v>88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5" t="s">
        <v>2</v>
      </c>
      <c r="C4" s="46"/>
      <c r="D4" s="46"/>
      <c r="E4" s="46"/>
      <c r="F4" s="46"/>
      <c r="G4" s="46"/>
      <c r="H4" s="47"/>
    </row>
    <row r="5" spans="2:9" x14ac:dyDescent="0.2">
      <c r="B5" s="48" t="s">
        <v>89</v>
      </c>
      <c r="C5" s="49"/>
      <c r="D5" s="49"/>
      <c r="E5" s="49"/>
      <c r="F5" s="49"/>
      <c r="G5" s="49"/>
      <c r="H5" s="50"/>
    </row>
    <row r="6" spans="2:9" ht="15.75" customHeight="1" thickBot="1" x14ac:dyDescent="0.25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 x14ac:dyDescent="0.25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4.75" thickBot="1" x14ac:dyDescent="0.25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1104918153.23</v>
      </c>
      <c r="D10" s="8">
        <f>SUM(D12,D20,D30,D40,D50,D60,D64,D73,D77)</f>
        <v>0</v>
      </c>
      <c r="E10" s="28">
        <f t="shared" ref="E10:H10" si="0">SUM(E12,E20,E30,E40,E50,E60,E64,E73,E77)</f>
        <v>1104918153.23</v>
      </c>
      <c r="F10" s="8">
        <f t="shared" si="0"/>
        <v>799771537.99000001</v>
      </c>
      <c r="G10" s="8">
        <f t="shared" si="0"/>
        <v>799771537.99000001</v>
      </c>
      <c r="H10" s="28">
        <f t="shared" si="0"/>
        <v>305146615.24000001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492645535.39999998</v>
      </c>
      <c r="D12" s="7">
        <f>SUM(D13:D19)</f>
        <v>0</v>
      </c>
      <c r="E12" s="29">
        <f t="shared" ref="E12:H12" si="1">SUM(E13:E19)</f>
        <v>492645535.39999998</v>
      </c>
      <c r="F12" s="7">
        <f t="shared" si="1"/>
        <v>442231104.76999998</v>
      </c>
      <c r="G12" s="7">
        <f t="shared" si="1"/>
        <v>442231104.76999998</v>
      </c>
      <c r="H12" s="29">
        <f t="shared" si="1"/>
        <v>50414430.630000047</v>
      </c>
    </row>
    <row r="13" spans="2:9" ht="24" x14ac:dyDescent="0.2">
      <c r="B13" s="10" t="s">
        <v>14</v>
      </c>
      <c r="C13" s="25">
        <v>311338534.30000001</v>
      </c>
      <c r="D13" s="25">
        <v>0</v>
      </c>
      <c r="E13" s="30">
        <f>SUM(C13:D13)</f>
        <v>311338534.30000001</v>
      </c>
      <c r="F13" s="26">
        <v>278493994.78999996</v>
      </c>
      <c r="G13" s="26">
        <v>278493994.78999996</v>
      </c>
      <c r="H13" s="34">
        <f>SUM(E13-F13)</f>
        <v>32844539.51000005</v>
      </c>
    </row>
    <row r="14" spans="2:9" ht="22.9" customHeight="1" x14ac:dyDescent="0.2">
      <c r="B14" s="10" t="s">
        <v>15</v>
      </c>
      <c r="C14" s="25">
        <v>20317233.609999999</v>
      </c>
      <c r="D14" s="25">
        <v>0</v>
      </c>
      <c r="E14" s="30">
        <f t="shared" ref="E14:E79" si="2">SUM(C14:D14)</f>
        <v>20317233.609999999</v>
      </c>
      <c r="F14" s="26">
        <v>21845472.989999998</v>
      </c>
      <c r="G14" s="26">
        <v>21845472.989999998</v>
      </c>
      <c r="H14" s="34">
        <f t="shared" ref="H14:H79" si="3">SUM(E14-F14)</f>
        <v>-1528239.379999999</v>
      </c>
    </row>
    <row r="15" spans="2:9" x14ac:dyDescent="0.2">
      <c r="B15" s="10" t="s">
        <v>16</v>
      </c>
      <c r="C15" s="25">
        <v>38598373.509999998</v>
      </c>
      <c r="D15" s="25">
        <v>0</v>
      </c>
      <c r="E15" s="30">
        <f t="shared" si="2"/>
        <v>38598373.509999998</v>
      </c>
      <c r="F15" s="26">
        <v>36870404.559999995</v>
      </c>
      <c r="G15" s="26">
        <v>36870404.559999995</v>
      </c>
      <c r="H15" s="34">
        <f t="shared" si="3"/>
        <v>1727968.950000003</v>
      </c>
    </row>
    <row r="16" spans="2:9" x14ac:dyDescent="0.2">
      <c r="B16" s="10" t="s">
        <v>17</v>
      </c>
      <c r="C16" s="25">
        <v>40903477.719999999</v>
      </c>
      <c r="D16" s="25">
        <v>0</v>
      </c>
      <c r="E16" s="30">
        <f t="shared" si="2"/>
        <v>40903477.719999999</v>
      </c>
      <c r="F16" s="26">
        <v>43926190.840000004</v>
      </c>
      <c r="G16" s="26">
        <v>43926190.840000004</v>
      </c>
      <c r="H16" s="34">
        <f t="shared" si="3"/>
        <v>-3022713.1200000048</v>
      </c>
    </row>
    <row r="17" spans="2:8" x14ac:dyDescent="0.2">
      <c r="B17" s="10" t="s">
        <v>18</v>
      </c>
      <c r="C17" s="25">
        <v>49450879.850000001</v>
      </c>
      <c r="D17" s="25">
        <v>0</v>
      </c>
      <c r="E17" s="30">
        <f t="shared" si="2"/>
        <v>49450879.850000001</v>
      </c>
      <c r="F17" s="26">
        <v>47276052.350000001</v>
      </c>
      <c r="G17" s="26">
        <v>47276052.350000001</v>
      </c>
      <c r="H17" s="34">
        <f t="shared" si="3"/>
        <v>2174827.5</v>
      </c>
    </row>
    <row r="18" spans="2:8" x14ac:dyDescent="0.2">
      <c r="B18" s="10" t="s">
        <v>19</v>
      </c>
      <c r="C18" s="25">
        <v>21236703.09</v>
      </c>
      <c r="D18" s="25">
        <v>0</v>
      </c>
      <c r="E18" s="30">
        <f t="shared" si="2"/>
        <v>21236703.09</v>
      </c>
      <c r="F18" s="26">
        <v>0</v>
      </c>
      <c r="G18" s="26">
        <v>0</v>
      </c>
      <c r="H18" s="34">
        <f t="shared" si="3"/>
        <v>21236703.09</v>
      </c>
    </row>
    <row r="19" spans="2:8" x14ac:dyDescent="0.2">
      <c r="B19" s="10" t="s">
        <v>20</v>
      </c>
      <c r="C19" s="25">
        <v>10800333.32</v>
      </c>
      <c r="D19" s="25">
        <v>0</v>
      </c>
      <c r="E19" s="30">
        <f t="shared" si="2"/>
        <v>10800333.32</v>
      </c>
      <c r="F19" s="26">
        <v>13818989.24</v>
      </c>
      <c r="G19" s="26">
        <v>13818989.24</v>
      </c>
      <c r="H19" s="34">
        <f t="shared" si="3"/>
        <v>-3018655.92</v>
      </c>
    </row>
    <row r="20" spans="2:8" s="9" customFormat="1" ht="24" x14ac:dyDescent="0.2">
      <c r="B20" s="12" t="s">
        <v>21</v>
      </c>
      <c r="C20" s="7">
        <f>SUM(C21:C29)</f>
        <v>160899200</v>
      </c>
      <c r="D20" s="7">
        <f t="shared" ref="D20:H20" si="4">SUM(D21:D29)</f>
        <v>0</v>
      </c>
      <c r="E20" s="29">
        <f t="shared" si="4"/>
        <v>160899200</v>
      </c>
      <c r="F20" s="7">
        <f t="shared" si="4"/>
        <v>18975820.809999999</v>
      </c>
      <c r="G20" s="7">
        <f t="shared" si="4"/>
        <v>18975820.809999999</v>
      </c>
      <c r="H20" s="29">
        <f t="shared" si="4"/>
        <v>141923379.19</v>
      </c>
    </row>
    <row r="21" spans="2:8" ht="24" x14ac:dyDescent="0.2">
      <c r="B21" s="10" t="s">
        <v>22</v>
      </c>
      <c r="C21" s="25">
        <v>2971015.36</v>
      </c>
      <c r="D21" s="25">
        <v>0</v>
      </c>
      <c r="E21" s="30">
        <f t="shared" si="2"/>
        <v>2971015.36</v>
      </c>
      <c r="F21" s="26">
        <v>52402.82</v>
      </c>
      <c r="G21" s="26">
        <v>52402.82</v>
      </c>
      <c r="H21" s="34">
        <f t="shared" si="3"/>
        <v>2918612.54</v>
      </c>
    </row>
    <row r="22" spans="2:8" x14ac:dyDescent="0.2">
      <c r="B22" s="10" t="s">
        <v>23</v>
      </c>
      <c r="C22" s="25">
        <v>4793862.46</v>
      </c>
      <c r="D22" s="25">
        <v>0</v>
      </c>
      <c r="E22" s="30">
        <f t="shared" si="2"/>
        <v>4793862.46</v>
      </c>
      <c r="F22" s="26">
        <v>1010164.31</v>
      </c>
      <c r="G22" s="26">
        <v>1010164.31</v>
      </c>
      <c r="H22" s="34">
        <f t="shared" si="3"/>
        <v>3783698.15</v>
      </c>
    </row>
    <row r="23" spans="2:8" ht="24" x14ac:dyDescent="0.2">
      <c r="B23" s="10" t="s">
        <v>24</v>
      </c>
      <c r="C23" s="25">
        <v>3645481.54</v>
      </c>
      <c r="D23" s="25">
        <v>0</v>
      </c>
      <c r="E23" s="30">
        <f t="shared" si="2"/>
        <v>3645481.54</v>
      </c>
      <c r="F23" s="26">
        <v>0</v>
      </c>
      <c r="G23" s="26">
        <v>0</v>
      </c>
      <c r="H23" s="34">
        <f t="shared" si="3"/>
        <v>3645481.54</v>
      </c>
    </row>
    <row r="24" spans="2:8" ht="24" x14ac:dyDescent="0.2">
      <c r="B24" s="10" t="s">
        <v>25</v>
      </c>
      <c r="C24" s="25">
        <v>3161202.88</v>
      </c>
      <c r="D24" s="25">
        <v>0</v>
      </c>
      <c r="E24" s="30">
        <f t="shared" si="2"/>
        <v>3161202.88</v>
      </c>
      <c r="F24" s="26">
        <v>25524.79</v>
      </c>
      <c r="G24" s="26">
        <v>25524.79</v>
      </c>
      <c r="H24" s="34">
        <f t="shared" si="3"/>
        <v>3135678.09</v>
      </c>
    </row>
    <row r="25" spans="2:8" ht="23.45" customHeight="1" x14ac:dyDescent="0.2">
      <c r="B25" s="10" t="s">
        <v>26</v>
      </c>
      <c r="C25" s="25">
        <v>924265.78</v>
      </c>
      <c r="D25" s="25">
        <v>0</v>
      </c>
      <c r="E25" s="30">
        <f t="shared" si="2"/>
        <v>924265.78</v>
      </c>
      <c r="F25" s="26">
        <v>1296.18</v>
      </c>
      <c r="G25" s="26">
        <v>1296.18</v>
      </c>
      <c r="H25" s="34">
        <f t="shared" si="3"/>
        <v>922969.59999999998</v>
      </c>
    </row>
    <row r="26" spans="2:8" x14ac:dyDescent="0.2">
      <c r="B26" s="10" t="s">
        <v>27</v>
      </c>
      <c r="C26" s="25">
        <v>28876671.219999999</v>
      </c>
      <c r="D26" s="25">
        <v>0</v>
      </c>
      <c r="E26" s="30">
        <f t="shared" si="2"/>
        <v>28876671.219999999</v>
      </c>
      <c r="F26" s="26">
        <v>13425996.439999999</v>
      </c>
      <c r="G26" s="26">
        <v>13425996.439999999</v>
      </c>
      <c r="H26" s="34">
        <f t="shared" si="3"/>
        <v>15450674.779999999</v>
      </c>
    </row>
    <row r="27" spans="2:8" ht="24" x14ac:dyDescent="0.2">
      <c r="B27" s="10" t="s">
        <v>28</v>
      </c>
      <c r="C27" s="25">
        <v>8650124.7200000007</v>
      </c>
      <c r="D27" s="25">
        <v>0</v>
      </c>
      <c r="E27" s="30">
        <f t="shared" si="2"/>
        <v>8650124.7200000007</v>
      </c>
      <c r="F27" s="26">
        <v>0</v>
      </c>
      <c r="G27" s="26">
        <v>0</v>
      </c>
      <c r="H27" s="34">
        <f t="shared" si="3"/>
        <v>8650124.7200000007</v>
      </c>
    </row>
    <row r="28" spans="2:8" ht="12" customHeight="1" x14ac:dyDescent="0.2">
      <c r="B28" s="10" t="s">
        <v>29</v>
      </c>
      <c r="C28" s="25">
        <v>65000</v>
      </c>
      <c r="D28" s="25">
        <v>0</v>
      </c>
      <c r="E28" s="30">
        <f t="shared" si="2"/>
        <v>65000</v>
      </c>
      <c r="F28" s="26">
        <v>0</v>
      </c>
      <c r="G28" s="26">
        <v>0</v>
      </c>
      <c r="H28" s="34">
        <f t="shared" si="3"/>
        <v>65000</v>
      </c>
    </row>
    <row r="29" spans="2:8" ht="25.9" customHeight="1" x14ac:dyDescent="0.2">
      <c r="B29" s="10" t="s">
        <v>30</v>
      </c>
      <c r="C29" s="25">
        <v>107811576.04000001</v>
      </c>
      <c r="D29" s="25">
        <v>0</v>
      </c>
      <c r="E29" s="30">
        <f t="shared" si="2"/>
        <v>107811576.04000001</v>
      </c>
      <c r="F29" s="26">
        <v>4460436.2699999996</v>
      </c>
      <c r="G29" s="26">
        <v>4460436.2699999996</v>
      </c>
      <c r="H29" s="34">
        <f t="shared" si="3"/>
        <v>103351139.77000001</v>
      </c>
    </row>
    <row r="30" spans="2:8" s="9" customFormat="1" ht="24" x14ac:dyDescent="0.2">
      <c r="B30" s="12" t="s">
        <v>31</v>
      </c>
      <c r="C30" s="7">
        <f>SUM(C31:C39)</f>
        <v>191927518.21000004</v>
      </c>
      <c r="D30" s="7">
        <f t="shared" ref="D30:H30" si="5">SUM(D31:D39)</f>
        <v>0</v>
      </c>
      <c r="E30" s="29">
        <f t="shared" si="5"/>
        <v>191927518.21000004</v>
      </c>
      <c r="F30" s="7">
        <f t="shared" si="5"/>
        <v>143441351.01000002</v>
      </c>
      <c r="G30" s="7">
        <f t="shared" si="5"/>
        <v>143441351.01000002</v>
      </c>
      <c r="H30" s="29">
        <f t="shared" si="5"/>
        <v>48486167.199999988</v>
      </c>
    </row>
    <row r="31" spans="2:8" x14ac:dyDescent="0.2">
      <c r="B31" s="10" t="s">
        <v>32</v>
      </c>
      <c r="C31" s="25">
        <v>60085739.219999999</v>
      </c>
      <c r="D31" s="25">
        <v>0</v>
      </c>
      <c r="E31" s="30">
        <f t="shared" si="2"/>
        <v>60085739.219999999</v>
      </c>
      <c r="F31" s="26">
        <v>52608679.130000003</v>
      </c>
      <c r="G31" s="26">
        <v>52608679.130000003</v>
      </c>
      <c r="H31" s="34">
        <f t="shared" si="3"/>
        <v>7477060.0899999961</v>
      </c>
    </row>
    <row r="32" spans="2:8" x14ac:dyDescent="0.2">
      <c r="B32" s="10" t="s">
        <v>33</v>
      </c>
      <c r="C32" s="25">
        <v>3114824.6000000015</v>
      </c>
      <c r="D32" s="25">
        <v>0</v>
      </c>
      <c r="E32" s="30">
        <f t="shared" si="2"/>
        <v>3114824.6000000015</v>
      </c>
      <c r="F32" s="26">
        <v>2844771.6400000006</v>
      </c>
      <c r="G32" s="26">
        <v>2844771.6400000006</v>
      </c>
      <c r="H32" s="34">
        <f t="shared" si="3"/>
        <v>270052.96000000089</v>
      </c>
    </row>
    <row r="33" spans="2:8" ht="24" x14ac:dyDescent="0.2">
      <c r="B33" s="10" t="s">
        <v>34</v>
      </c>
      <c r="C33" s="25">
        <v>5455767.6100000003</v>
      </c>
      <c r="D33" s="25">
        <v>0</v>
      </c>
      <c r="E33" s="30">
        <f t="shared" si="2"/>
        <v>5455767.6100000003</v>
      </c>
      <c r="F33" s="26">
        <v>261606.32</v>
      </c>
      <c r="G33" s="26">
        <v>261606.32</v>
      </c>
      <c r="H33" s="34">
        <f t="shared" si="3"/>
        <v>5194161.29</v>
      </c>
    </row>
    <row r="34" spans="2:8" ht="24" x14ac:dyDescent="0.2">
      <c r="B34" s="10" t="s">
        <v>35</v>
      </c>
      <c r="C34" s="25">
        <v>13461404.960000001</v>
      </c>
      <c r="D34" s="25">
        <v>0</v>
      </c>
      <c r="E34" s="30">
        <f t="shared" si="2"/>
        <v>13461404.960000001</v>
      </c>
      <c r="F34" s="26">
        <v>13073823.369999999</v>
      </c>
      <c r="G34" s="26">
        <v>13073823.369999999</v>
      </c>
      <c r="H34" s="34">
        <f t="shared" si="3"/>
        <v>387581.59000000171</v>
      </c>
    </row>
    <row r="35" spans="2:8" ht="24" x14ac:dyDescent="0.2">
      <c r="B35" s="10" t="s">
        <v>36</v>
      </c>
      <c r="C35" s="25">
        <v>78842539.959999993</v>
      </c>
      <c r="D35" s="25">
        <v>0</v>
      </c>
      <c r="E35" s="30">
        <f t="shared" si="2"/>
        <v>78842539.959999993</v>
      </c>
      <c r="F35" s="26">
        <v>62677504.920000002</v>
      </c>
      <c r="G35" s="26">
        <v>62677504.920000002</v>
      </c>
      <c r="H35" s="34">
        <f t="shared" si="3"/>
        <v>16165035.039999992</v>
      </c>
    </row>
    <row r="36" spans="2:8" ht="24" x14ac:dyDescent="0.2">
      <c r="B36" s="10" t="s">
        <v>37</v>
      </c>
      <c r="C36" s="25">
        <v>26351899.859999999</v>
      </c>
      <c r="D36" s="25">
        <v>0</v>
      </c>
      <c r="E36" s="30">
        <f t="shared" si="2"/>
        <v>26351899.859999999</v>
      </c>
      <c r="F36" s="26">
        <v>11273642.060000001</v>
      </c>
      <c r="G36" s="26">
        <v>11273642.060000001</v>
      </c>
      <c r="H36" s="34">
        <f t="shared" si="3"/>
        <v>15078257.799999999</v>
      </c>
    </row>
    <row r="37" spans="2:8" x14ac:dyDescent="0.2">
      <c r="B37" s="10" t="s">
        <v>38</v>
      </c>
      <c r="C37" s="25">
        <v>1985113.14</v>
      </c>
      <c r="D37" s="25">
        <v>0</v>
      </c>
      <c r="E37" s="30">
        <f t="shared" si="2"/>
        <v>1985113.14</v>
      </c>
      <c r="F37" s="26">
        <v>403102.52</v>
      </c>
      <c r="G37" s="26">
        <v>403102.52</v>
      </c>
      <c r="H37" s="34">
        <f t="shared" si="3"/>
        <v>1582010.6199999999</v>
      </c>
    </row>
    <row r="38" spans="2:8" x14ac:dyDescent="0.2">
      <c r="B38" s="10" t="s">
        <v>39</v>
      </c>
      <c r="C38" s="25">
        <v>2604827.34</v>
      </c>
      <c r="D38" s="25">
        <v>0</v>
      </c>
      <c r="E38" s="30">
        <f t="shared" si="2"/>
        <v>2604827.34</v>
      </c>
      <c r="F38" s="26">
        <v>298221.05</v>
      </c>
      <c r="G38" s="26">
        <v>298221.05</v>
      </c>
      <c r="H38" s="34">
        <f t="shared" si="3"/>
        <v>2306606.29</v>
      </c>
    </row>
    <row r="39" spans="2:8" x14ac:dyDescent="0.2">
      <c r="B39" s="10" t="s">
        <v>40</v>
      </c>
      <c r="C39" s="25">
        <v>25401.52</v>
      </c>
      <c r="D39" s="25">
        <v>0</v>
      </c>
      <c r="E39" s="30">
        <f t="shared" si="2"/>
        <v>25401.52</v>
      </c>
      <c r="F39" s="26">
        <v>0</v>
      </c>
      <c r="G39" s="26">
        <v>0</v>
      </c>
      <c r="H39" s="34">
        <f t="shared" si="3"/>
        <v>25401.52</v>
      </c>
    </row>
    <row r="40" spans="2:8" s="9" customFormat="1" ht="25.5" customHeight="1" x14ac:dyDescent="0.2">
      <c r="B40" s="12" t="s">
        <v>41</v>
      </c>
      <c r="C40" s="7">
        <f>SUM(C41:C49)</f>
        <v>198544679.71000001</v>
      </c>
      <c r="D40" s="7">
        <f t="shared" ref="D40:H40" si="6">SUM(D41:D49)</f>
        <v>0</v>
      </c>
      <c r="E40" s="29">
        <f t="shared" si="6"/>
        <v>198544679.71000001</v>
      </c>
      <c r="F40" s="7">
        <f t="shared" si="6"/>
        <v>173989405.13</v>
      </c>
      <c r="G40" s="7">
        <f t="shared" si="6"/>
        <v>173989405.13</v>
      </c>
      <c r="H40" s="29">
        <f t="shared" si="6"/>
        <v>24555274.580000002</v>
      </c>
    </row>
    <row r="41" spans="2:8" ht="24" x14ac:dyDescent="0.2">
      <c r="B41" s="10" t="s">
        <v>42</v>
      </c>
      <c r="C41" s="25">
        <v>58725759.469999999</v>
      </c>
      <c r="D41" s="25">
        <v>0</v>
      </c>
      <c r="E41" s="30">
        <f t="shared" si="2"/>
        <v>58725759.469999999</v>
      </c>
      <c r="F41" s="26">
        <v>54919194.450000003</v>
      </c>
      <c r="G41" s="26">
        <v>54919194.450000003</v>
      </c>
      <c r="H41" s="34">
        <f t="shared" si="3"/>
        <v>3806565.0199999958</v>
      </c>
    </row>
    <row r="42" spans="2:8" x14ac:dyDescent="0.2">
      <c r="B42" s="10" t="s">
        <v>43</v>
      </c>
      <c r="C42" s="25">
        <v>21207638.120000001</v>
      </c>
      <c r="D42" s="25">
        <v>0</v>
      </c>
      <c r="E42" s="30">
        <f t="shared" si="2"/>
        <v>21207638.120000001</v>
      </c>
      <c r="F42" s="26">
        <v>42312198.289999999</v>
      </c>
      <c r="G42" s="26">
        <v>42312198.289999999</v>
      </c>
      <c r="H42" s="34">
        <f t="shared" si="3"/>
        <v>-21104560.169999998</v>
      </c>
    </row>
    <row r="43" spans="2:8" x14ac:dyDescent="0.2">
      <c r="B43" s="10" t="s">
        <v>44</v>
      </c>
      <c r="C43" s="25">
        <v>132300</v>
      </c>
      <c r="D43" s="25">
        <v>0</v>
      </c>
      <c r="E43" s="30">
        <f t="shared" si="2"/>
        <v>132300</v>
      </c>
      <c r="F43" s="26">
        <v>0</v>
      </c>
      <c r="G43" s="26">
        <v>0</v>
      </c>
      <c r="H43" s="34">
        <f t="shared" si="3"/>
        <v>132300</v>
      </c>
    </row>
    <row r="44" spans="2:8" x14ac:dyDescent="0.2">
      <c r="B44" s="10" t="s">
        <v>45</v>
      </c>
      <c r="C44" s="25">
        <v>27239519.890000001</v>
      </c>
      <c r="D44" s="25">
        <v>0</v>
      </c>
      <c r="E44" s="30">
        <f t="shared" si="2"/>
        <v>27239519.890000001</v>
      </c>
      <c r="F44" s="26">
        <v>18294868.329999998</v>
      </c>
      <c r="G44" s="26">
        <v>18294868.329999998</v>
      </c>
      <c r="H44" s="34">
        <f t="shared" si="3"/>
        <v>8944651.5600000024</v>
      </c>
    </row>
    <row r="45" spans="2:8" x14ac:dyDescent="0.2">
      <c r="B45" s="10" t="s">
        <v>46</v>
      </c>
      <c r="C45" s="25">
        <v>91239462.230000004</v>
      </c>
      <c r="D45" s="25">
        <v>0</v>
      </c>
      <c r="E45" s="30">
        <f t="shared" si="2"/>
        <v>91239462.230000004</v>
      </c>
      <c r="F45" s="26">
        <v>58463144.060000002</v>
      </c>
      <c r="G45" s="26">
        <v>58463144.060000002</v>
      </c>
      <c r="H45" s="34">
        <f t="shared" si="3"/>
        <v>32776318.170000002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13784379</v>
      </c>
      <c r="D50" s="7">
        <f t="shared" ref="D50:H50" si="7">SUM(D51:D59)</f>
        <v>0</v>
      </c>
      <c r="E50" s="29">
        <f t="shared" si="7"/>
        <v>13784379</v>
      </c>
      <c r="F50" s="7">
        <f t="shared" si="7"/>
        <v>0</v>
      </c>
      <c r="G50" s="7">
        <f t="shared" si="7"/>
        <v>0</v>
      </c>
      <c r="H50" s="29">
        <f t="shared" si="7"/>
        <v>13784379</v>
      </c>
    </row>
    <row r="51" spans="2:8" x14ac:dyDescent="0.2">
      <c r="B51" s="10" t="s">
        <v>52</v>
      </c>
      <c r="C51" s="25">
        <v>1500000</v>
      </c>
      <c r="D51" s="25">
        <v>0</v>
      </c>
      <c r="E51" s="30">
        <f t="shared" si="2"/>
        <v>1500000</v>
      </c>
      <c r="F51" s="26">
        <v>0</v>
      </c>
      <c r="G51" s="26">
        <v>0</v>
      </c>
      <c r="H51" s="34">
        <f t="shared" si="3"/>
        <v>1500000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2500000</v>
      </c>
      <c r="D53" s="25">
        <v>0</v>
      </c>
      <c r="E53" s="30">
        <f t="shared" si="2"/>
        <v>2500000</v>
      </c>
      <c r="F53" s="26">
        <v>0</v>
      </c>
      <c r="G53" s="26">
        <v>0</v>
      </c>
      <c r="H53" s="34">
        <f t="shared" si="3"/>
        <v>2500000</v>
      </c>
    </row>
    <row r="54" spans="2:8" x14ac:dyDescent="0.2">
      <c r="B54" s="10" t="s">
        <v>55</v>
      </c>
      <c r="C54" s="25">
        <v>1361000</v>
      </c>
      <c r="D54" s="25">
        <v>0</v>
      </c>
      <c r="E54" s="30">
        <f t="shared" si="2"/>
        <v>1361000</v>
      </c>
      <c r="F54" s="26">
        <v>0</v>
      </c>
      <c r="G54" s="26">
        <v>0</v>
      </c>
      <c r="H54" s="34">
        <f t="shared" si="3"/>
        <v>1361000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8423379</v>
      </c>
      <c r="D56" s="25">
        <v>0</v>
      </c>
      <c r="E56" s="30">
        <f t="shared" si="2"/>
        <v>8423379</v>
      </c>
      <c r="F56" s="26">
        <v>0</v>
      </c>
      <c r="G56" s="26">
        <v>0</v>
      </c>
      <c r="H56" s="34">
        <f t="shared" si="3"/>
        <v>8423379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31469981.560000002</v>
      </c>
      <c r="D60" s="7">
        <f t="shared" ref="D60:H60" si="8">SUM(D61:D63)</f>
        <v>0</v>
      </c>
      <c r="E60" s="29">
        <f t="shared" si="8"/>
        <v>31469981.560000002</v>
      </c>
      <c r="F60" s="7">
        <f t="shared" si="8"/>
        <v>20785846.799999997</v>
      </c>
      <c r="G60" s="7">
        <f t="shared" si="8"/>
        <v>20785846.799999997</v>
      </c>
      <c r="H60" s="29">
        <f t="shared" si="8"/>
        <v>10684134.760000005</v>
      </c>
    </row>
    <row r="61" spans="2:8" x14ac:dyDescent="0.2">
      <c r="B61" s="10" t="s">
        <v>62</v>
      </c>
      <c r="C61" s="25">
        <v>31469981.560000002</v>
      </c>
      <c r="D61" s="25">
        <v>0</v>
      </c>
      <c r="E61" s="30">
        <f t="shared" si="2"/>
        <v>31469981.560000002</v>
      </c>
      <c r="F61" s="26">
        <v>20785846.799999997</v>
      </c>
      <c r="G61" s="26">
        <v>20785846.799999997</v>
      </c>
      <c r="H61" s="34">
        <f t="shared" si="3"/>
        <v>10684134.760000005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13646859.35</v>
      </c>
      <c r="D64" s="7">
        <f t="shared" ref="D64:H64" si="9">SUM(D65:D72)</f>
        <v>0</v>
      </c>
      <c r="E64" s="29">
        <f t="shared" si="9"/>
        <v>13646859.35</v>
      </c>
      <c r="F64" s="7">
        <f t="shared" si="9"/>
        <v>0</v>
      </c>
      <c r="G64" s="7">
        <f t="shared" si="9"/>
        <v>0</v>
      </c>
      <c r="H64" s="29">
        <f t="shared" si="9"/>
        <v>13646859.35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13646859.35</v>
      </c>
      <c r="D72" s="25">
        <v>0</v>
      </c>
      <c r="E72" s="30">
        <f t="shared" si="2"/>
        <v>13646859.35</v>
      </c>
      <c r="F72" s="26">
        <v>0</v>
      </c>
      <c r="G72" s="26">
        <v>0</v>
      </c>
      <c r="H72" s="34">
        <f t="shared" si="3"/>
        <v>13646859.35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2000000</v>
      </c>
      <c r="D77" s="7">
        <f t="shared" ref="D77:H77" si="11">SUM(D78:D84)</f>
        <v>0</v>
      </c>
      <c r="E77" s="29">
        <f t="shared" si="11"/>
        <v>2000000</v>
      </c>
      <c r="F77" s="7">
        <f t="shared" si="11"/>
        <v>348009.47</v>
      </c>
      <c r="G77" s="7">
        <f t="shared" si="11"/>
        <v>348009.47</v>
      </c>
      <c r="H77" s="29">
        <f t="shared" si="11"/>
        <v>1651990.53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2000000</v>
      </c>
      <c r="D79" s="25">
        <v>0</v>
      </c>
      <c r="E79" s="30">
        <f t="shared" si="2"/>
        <v>2000000</v>
      </c>
      <c r="F79" s="26">
        <v>348009.47</v>
      </c>
      <c r="G79" s="25">
        <v>348009.47</v>
      </c>
      <c r="H79" s="34">
        <f t="shared" si="3"/>
        <v>1651990.53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229470949.03</v>
      </c>
      <c r="D85" s="17">
        <f t="shared" ref="D85:H85" si="14">SUM(D86,D94,D104,D114,D124,D134,D138,D147,D151)</f>
        <v>0</v>
      </c>
      <c r="E85" s="31">
        <f t="shared" si="14"/>
        <v>229470949.03</v>
      </c>
      <c r="F85" s="17">
        <f t="shared" si="14"/>
        <v>139177929.75</v>
      </c>
      <c r="G85" s="17">
        <f t="shared" si="14"/>
        <v>139177929.75</v>
      </c>
      <c r="H85" s="31">
        <f t="shared" si="14"/>
        <v>90293019.280000001</v>
      </c>
      <c r="M85" s="18"/>
    </row>
    <row r="86" spans="2:13" x14ac:dyDescent="0.2">
      <c r="B86" s="19" t="s">
        <v>13</v>
      </c>
      <c r="C86" s="7">
        <f>SUM(C87:C93)</f>
        <v>6636093.75</v>
      </c>
      <c r="D86" s="7">
        <f t="shared" ref="D86:H86" si="15">SUM(D87:D93)</f>
        <v>0</v>
      </c>
      <c r="E86" s="29">
        <f t="shared" si="15"/>
        <v>6636093.75</v>
      </c>
      <c r="F86" s="7">
        <f t="shared" si="15"/>
        <v>44812821.899999999</v>
      </c>
      <c r="G86" s="7">
        <f t="shared" si="15"/>
        <v>44812821.899999999</v>
      </c>
      <c r="H86" s="29">
        <f t="shared" si="15"/>
        <v>-38176728.149999999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41548481.659999996</v>
      </c>
      <c r="G87" s="26">
        <v>41548481.659999996</v>
      </c>
      <c r="H87" s="34">
        <f t="shared" ref="H87:H153" si="16">SUM(E87-F87)</f>
        <v>-41548481.659999996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1348772.74</v>
      </c>
      <c r="G89" s="26">
        <v>1348772.74</v>
      </c>
      <c r="H89" s="34">
        <f t="shared" si="16"/>
        <v>-1348772.74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1915567.5</v>
      </c>
      <c r="G91" s="26">
        <v>1915567.5</v>
      </c>
      <c r="H91" s="34">
        <f t="shared" si="16"/>
        <v>-1915567.5</v>
      </c>
    </row>
    <row r="92" spans="2:13" x14ac:dyDescent="0.2">
      <c r="B92" s="10" t="s">
        <v>19</v>
      </c>
      <c r="C92" s="25">
        <v>6636093.75</v>
      </c>
      <c r="D92" s="25">
        <v>0</v>
      </c>
      <c r="E92" s="30">
        <f t="shared" si="17"/>
        <v>6636093.75</v>
      </c>
      <c r="F92" s="26">
        <v>0</v>
      </c>
      <c r="G92" s="26">
        <v>0</v>
      </c>
      <c r="H92" s="34">
        <f t="shared" si="16"/>
        <v>6636093.75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50846277.280000001</v>
      </c>
      <c r="D104" s="7">
        <f t="shared" ref="D104:H104" si="19">SUM(D105:D113)</f>
        <v>0</v>
      </c>
      <c r="E104" s="29">
        <f t="shared" si="19"/>
        <v>50846277.280000001</v>
      </c>
      <c r="F104" s="7">
        <f t="shared" si="19"/>
        <v>16414492.210000001</v>
      </c>
      <c r="G104" s="7">
        <f t="shared" si="19"/>
        <v>16414492.210000001</v>
      </c>
      <c r="H104" s="29">
        <f t="shared" si="19"/>
        <v>34431785.07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50846277.280000001</v>
      </c>
      <c r="D106" s="25">
        <v>0</v>
      </c>
      <c r="E106" s="30">
        <f t="shared" si="17"/>
        <v>50846277.280000001</v>
      </c>
      <c r="F106" s="26">
        <v>16414492.210000001</v>
      </c>
      <c r="G106" s="26">
        <v>16414492.210000001</v>
      </c>
      <c r="H106" s="34">
        <f t="shared" si="16"/>
        <v>34431785.07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/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/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20060000</v>
      </c>
      <c r="D124" s="7">
        <f t="shared" ref="D124:H124" si="21">SUM(D125:D133)</f>
        <v>0</v>
      </c>
      <c r="E124" s="29">
        <f t="shared" si="21"/>
        <v>20060000</v>
      </c>
      <c r="F124" s="7">
        <f t="shared" si="21"/>
        <v>0</v>
      </c>
      <c r="G124" s="7">
        <f t="shared" si="21"/>
        <v>0</v>
      </c>
      <c r="H124" s="29">
        <f t="shared" si="21"/>
        <v>20060000</v>
      </c>
    </row>
    <row r="125" spans="2:8" x14ac:dyDescent="0.2">
      <c r="B125" s="10" t="s">
        <v>52</v>
      </c>
      <c r="C125" s="25">
        <v>11460000</v>
      </c>
      <c r="D125" s="25">
        <v>0</v>
      </c>
      <c r="E125" s="30">
        <f t="shared" si="17"/>
        <v>11460000</v>
      </c>
      <c r="F125" s="26">
        <v>0</v>
      </c>
      <c r="G125" s="26">
        <v>0</v>
      </c>
      <c r="H125" s="34">
        <f t="shared" si="16"/>
        <v>11460000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8600000</v>
      </c>
      <c r="D129" s="25">
        <v>0</v>
      </c>
      <c r="E129" s="30">
        <f t="shared" si="17"/>
        <v>8600000</v>
      </c>
      <c r="F129" s="26">
        <v>0</v>
      </c>
      <c r="G129" s="26">
        <v>0</v>
      </c>
      <c r="H129" s="34">
        <f t="shared" si="16"/>
        <v>8600000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151928578</v>
      </c>
      <c r="D134" s="7">
        <f t="shared" ref="D134:H134" si="22">SUM(D135:D137)</f>
        <v>0</v>
      </c>
      <c r="E134" s="29">
        <f t="shared" si="22"/>
        <v>151928578</v>
      </c>
      <c r="F134" s="7">
        <f t="shared" si="22"/>
        <v>77950615.640000001</v>
      </c>
      <c r="G134" s="7">
        <f t="shared" si="22"/>
        <v>77950615.640000001</v>
      </c>
      <c r="H134" s="29">
        <f t="shared" si="22"/>
        <v>73977962.359999999</v>
      </c>
    </row>
    <row r="135" spans="2:8" x14ac:dyDescent="0.2">
      <c r="B135" s="10" t="s">
        <v>62</v>
      </c>
      <c r="C135" s="25">
        <v>151928578</v>
      </c>
      <c r="D135" s="26">
        <v>0</v>
      </c>
      <c r="E135" s="30">
        <f t="shared" si="17"/>
        <v>151928578</v>
      </c>
      <c r="F135" s="26">
        <v>77950615.640000001</v>
      </c>
      <c r="G135" s="26">
        <v>77950615.640000001</v>
      </c>
      <c r="H135" s="34">
        <f t="shared" si="16"/>
        <v>73977962.359999999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12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1334389102.26</v>
      </c>
      <c r="D160" s="24">
        <f t="shared" ref="D160:G160" si="28">SUM(D10,D85)</f>
        <v>0</v>
      </c>
      <c r="E160" s="32">
        <f>SUM(E10,E85)</f>
        <v>1334389102.26</v>
      </c>
      <c r="F160" s="24">
        <f t="shared" si="28"/>
        <v>938949467.74000001</v>
      </c>
      <c r="G160" s="24">
        <f t="shared" si="28"/>
        <v>938949467.74000001</v>
      </c>
      <c r="H160" s="32">
        <f>SUM(H10,H85)</f>
        <v>395439634.51999998</v>
      </c>
    </row>
  </sheetData>
  <sheetProtection algorithmName="SHA-512" hashValue="MwmIO2qSSmggAm8vdGjTmLUDz/Y+36Kapr8YEowzNgUjGWLxEe3Tbb8uJx09s/SocvY1mghzunntoY1l7kQGeA==" saltValue="PZAOM3hxxC7TFgpFkFS4yg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15748031496062992" bottom="0.15748031496062992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cp:lastPrinted>2021-01-27T17:46:13Z</cp:lastPrinted>
  <dcterms:created xsi:type="dcterms:W3CDTF">2020-01-08T21:14:59Z</dcterms:created>
  <dcterms:modified xsi:type="dcterms:W3CDTF">2021-04-23T21:28:42Z</dcterms:modified>
</cp:coreProperties>
</file>