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9030"/>
  </bookViews>
  <sheets>
    <sheet name="EAEPED_OG" sheetId="1" r:id="rId1"/>
  </sheets>
  <definedNames>
    <definedName name="_xlnm.Print_Area" localSheetId="0">EAEPED_OG!$B$2:$H$160</definedName>
    <definedName name="_xlnm.Print_Titles" localSheetId="0">EAEPED_OG!$7:$8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4" i="1"/>
  <c r="H155"/>
  <c r="H156"/>
  <c r="H157"/>
  <c r="H158"/>
  <c r="H149"/>
  <c r="H150"/>
  <c r="H148"/>
  <c r="H140"/>
  <c r="H141"/>
  <c r="H142"/>
  <c r="H143"/>
  <c r="H144"/>
  <c r="H145"/>
  <c r="H146"/>
  <c r="H139"/>
  <c r="H136"/>
  <c r="H137"/>
  <c r="H88"/>
  <c r="H89"/>
  <c r="H90"/>
  <c r="H91"/>
  <c r="H93"/>
  <c r="H80"/>
  <c r="H81"/>
  <c r="H82"/>
  <c r="H83"/>
  <c r="H84"/>
  <c r="H75"/>
  <c r="H76"/>
  <c r="H74"/>
  <c r="H66"/>
  <c r="H67"/>
  <c r="H68"/>
  <c r="H69"/>
  <c r="H70"/>
  <c r="H71"/>
  <c r="H65"/>
  <c r="H63"/>
  <c r="H62"/>
  <c r="E153"/>
  <c r="H153" s="1"/>
  <c r="E154"/>
  <c r="E155"/>
  <c r="E156"/>
  <c r="E157"/>
  <c r="E158"/>
  <c r="E152"/>
  <c r="H152" s="1"/>
  <c r="E149"/>
  <c r="E150"/>
  <c r="E148"/>
  <c r="E140"/>
  <c r="E141"/>
  <c r="E142"/>
  <c r="E143"/>
  <c r="E144"/>
  <c r="E145"/>
  <c r="E146"/>
  <c r="E139"/>
  <c r="E136"/>
  <c r="E137"/>
  <c r="E135"/>
  <c r="H135" s="1"/>
  <c r="E133"/>
  <c r="H133" s="1"/>
  <c r="E126"/>
  <c r="H126" s="1"/>
  <c r="E127"/>
  <c r="H127" s="1"/>
  <c r="E128"/>
  <c r="H128" s="1"/>
  <c r="E129"/>
  <c r="H129" s="1"/>
  <c r="E130"/>
  <c r="H130" s="1"/>
  <c r="E131"/>
  <c r="H131" s="1"/>
  <c r="E132"/>
  <c r="H132" s="1"/>
  <c r="E125"/>
  <c r="H125" s="1"/>
  <c r="E116"/>
  <c r="H116" s="1"/>
  <c r="E117"/>
  <c r="H117" s="1"/>
  <c r="E118"/>
  <c r="H118" s="1"/>
  <c r="E119"/>
  <c r="H119" s="1"/>
  <c r="E120"/>
  <c r="H120" s="1"/>
  <c r="E121"/>
  <c r="H121" s="1"/>
  <c r="E122"/>
  <c r="H122" s="1"/>
  <c r="E123"/>
  <c r="H123" s="1"/>
  <c r="E115"/>
  <c r="H115" s="1"/>
  <c r="E106"/>
  <c r="H106" s="1"/>
  <c r="E107"/>
  <c r="H107" s="1"/>
  <c r="E108"/>
  <c r="H108" s="1"/>
  <c r="E109"/>
  <c r="H109" s="1"/>
  <c r="E110"/>
  <c r="H110" s="1"/>
  <c r="E111"/>
  <c r="H111" s="1"/>
  <c r="E112"/>
  <c r="H112" s="1"/>
  <c r="E113"/>
  <c r="H113" s="1"/>
  <c r="E105"/>
  <c r="H105" s="1"/>
  <c r="E96"/>
  <c r="H96" s="1"/>
  <c r="E97"/>
  <c r="H97" s="1"/>
  <c r="E98"/>
  <c r="H98" s="1"/>
  <c r="E99"/>
  <c r="H99" s="1"/>
  <c r="E100"/>
  <c r="H100" s="1"/>
  <c r="E101"/>
  <c r="H101" s="1"/>
  <c r="E102"/>
  <c r="H102" s="1"/>
  <c r="E103"/>
  <c r="H103" s="1"/>
  <c r="E95"/>
  <c r="H95" s="1"/>
  <c r="E88"/>
  <c r="E89"/>
  <c r="E90"/>
  <c r="E91"/>
  <c r="E92"/>
  <c r="H92" s="1"/>
  <c r="E93"/>
  <c r="E87"/>
  <c r="H87" s="1"/>
  <c r="E79"/>
  <c r="H79" s="1"/>
  <c r="E80"/>
  <c r="E81"/>
  <c r="E82"/>
  <c r="E83"/>
  <c r="E84"/>
  <c r="E78"/>
  <c r="H78" s="1"/>
  <c r="E75"/>
  <c r="E76"/>
  <c r="E74"/>
  <c r="E70"/>
  <c r="E71"/>
  <c r="E72"/>
  <c r="H72" s="1"/>
  <c r="E66"/>
  <c r="E67"/>
  <c r="E68"/>
  <c r="E69"/>
  <c r="E65"/>
  <c r="E62"/>
  <c r="E63"/>
  <c r="E61"/>
  <c r="H61" s="1"/>
  <c r="E52"/>
  <c r="H52" s="1"/>
  <c r="E53"/>
  <c r="H53" s="1"/>
  <c r="E54"/>
  <c r="H54" s="1"/>
  <c r="E55"/>
  <c r="H55" s="1"/>
  <c r="E56"/>
  <c r="H56" s="1"/>
  <c r="E57"/>
  <c r="H57" s="1"/>
  <c r="E58"/>
  <c r="H58" s="1"/>
  <c r="E59"/>
  <c r="H59" s="1"/>
  <c r="E51"/>
  <c r="H51" s="1"/>
  <c r="E42"/>
  <c r="H42" s="1"/>
  <c r="E43"/>
  <c r="H43" s="1"/>
  <c r="E44"/>
  <c r="H44" s="1"/>
  <c r="E45"/>
  <c r="H45" s="1"/>
  <c r="E46"/>
  <c r="H46" s="1"/>
  <c r="E47"/>
  <c r="H47" s="1"/>
  <c r="E48"/>
  <c r="H48" s="1"/>
  <c r="E49"/>
  <c r="H49" s="1"/>
  <c r="E41"/>
  <c r="H41" s="1"/>
  <c r="E32"/>
  <c r="H32" s="1"/>
  <c r="E33"/>
  <c r="H33" s="1"/>
  <c r="E34"/>
  <c r="H34" s="1"/>
  <c r="E35"/>
  <c r="H35" s="1"/>
  <c r="E36"/>
  <c r="H36" s="1"/>
  <c r="E37"/>
  <c r="H37" s="1"/>
  <c r="E38"/>
  <c r="H38" s="1"/>
  <c r="E39"/>
  <c r="H39" s="1"/>
  <c r="E31"/>
  <c r="H31" s="1"/>
  <c r="E29"/>
  <c r="H29" s="1"/>
  <c r="E22"/>
  <c r="H22" s="1"/>
  <c r="E23"/>
  <c r="H23" s="1"/>
  <c r="E24"/>
  <c r="H24" s="1"/>
  <c r="E25"/>
  <c r="H25" s="1"/>
  <c r="E26"/>
  <c r="H26" s="1"/>
  <c r="E27"/>
  <c r="H27" s="1"/>
  <c r="E28"/>
  <c r="H28" s="1"/>
  <c r="E21"/>
  <c r="H21" s="1"/>
  <c r="E14"/>
  <c r="H14" s="1"/>
  <c r="E15"/>
  <c r="H15" s="1"/>
  <c r="E16"/>
  <c r="H16" s="1"/>
  <c r="E17"/>
  <c r="H17" s="1"/>
  <c r="E18"/>
  <c r="H18" s="1"/>
  <c r="E19"/>
  <c r="H19" s="1"/>
  <c r="E13"/>
  <c r="H13" s="1"/>
  <c r="H151" l="1"/>
  <c r="G151"/>
  <c r="F151"/>
  <c r="E151"/>
  <c r="D151"/>
  <c r="C151"/>
  <c r="H147"/>
  <c r="G147"/>
  <c r="F147"/>
  <c r="E147"/>
  <c r="D147"/>
  <c r="C147"/>
  <c r="H138"/>
  <c r="G138"/>
  <c r="F138"/>
  <c r="E138"/>
  <c r="D138"/>
  <c r="C138"/>
  <c r="H134"/>
  <c r="G134"/>
  <c r="F134"/>
  <c r="E134"/>
  <c r="D134"/>
  <c r="C134"/>
  <c r="H124"/>
  <c r="G124"/>
  <c r="F124"/>
  <c r="E124"/>
  <c r="D124"/>
  <c r="C124"/>
  <c r="H114"/>
  <c r="G114"/>
  <c r="F114"/>
  <c r="E114"/>
  <c r="D114"/>
  <c r="C114"/>
  <c r="H104"/>
  <c r="G104"/>
  <c r="F104"/>
  <c r="E104"/>
  <c r="D104"/>
  <c r="C104"/>
  <c r="H94"/>
  <c r="G94"/>
  <c r="F94"/>
  <c r="E94"/>
  <c r="D94"/>
  <c r="C94"/>
  <c r="H86"/>
  <c r="G86"/>
  <c r="G85" s="1"/>
  <c r="F86"/>
  <c r="E86"/>
  <c r="D86"/>
  <c r="C86"/>
  <c r="H77"/>
  <c r="G77"/>
  <c r="F77"/>
  <c r="E77"/>
  <c r="D77"/>
  <c r="C77"/>
  <c r="H73"/>
  <c r="G73"/>
  <c r="F73"/>
  <c r="E73"/>
  <c r="D73"/>
  <c r="C73"/>
  <c r="H64"/>
  <c r="G64"/>
  <c r="F64"/>
  <c r="E64"/>
  <c r="D64"/>
  <c r="C64"/>
  <c r="H60"/>
  <c r="G60"/>
  <c r="F60"/>
  <c r="E60"/>
  <c r="D60"/>
  <c r="C60"/>
  <c r="H50"/>
  <c r="G50"/>
  <c r="F50"/>
  <c r="E50"/>
  <c r="D50"/>
  <c r="C50"/>
  <c r="H40"/>
  <c r="G40"/>
  <c r="F40"/>
  <c r="E40"/>
  <c r="D40"/>
  <c r="C40"/>
  <c r="H30"/>
  <c r="G30"/>
  <c r="F30"/>
  <c r="E30"/>
  <c r="D30"/>
  <c r="C30"/>
  <c r="H20"/>
  <c r="G20"/>
  <c r="F20"/>
  <c r="E20"/>
  <c r="D20"/>
  <c r="C20"/>
  <c r="H12"/>
  <c r="G12"/>
  <c r="G10" s="1"/>
  <c r="F12"/>
  <c r="E12"/>
  <c r="D12"/>
  <c r="D10" s="1"/>
  <c r="C12"/>
  <c r="D85" l="1"/>
  <c r="D160" s="1"/>
  <c r="F10"/>
  <c r="C10"/>
  <c r="C85"/>
  <c r="F85"/>
  <c r="H85"/>
  <c r="G160"/>
  <c r="H10"/>
  <c r="E85"/>
  <c r="E10"/>
  <c r="F160" l="1"/>
  <c r="C160"/>
  <c r="H160"/>
  <c r="E160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<sst xmlns="http://schemas.openxmlformats.org/spreadsheetml/2006/main" count="163" uniqueCount="90">
  <si>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</si>
  <si>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</si>
  <si>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</si>
  <si>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</si>
  <si>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</si>
  <si>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</si>
  <si>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</si>
  <si>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</si>
  <si>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</si>
  <si>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</si>
  <si>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</si>
  <si>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</si>
  <si>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</si>
  <si>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</si>
  <si>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</si>
  <si>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</si>
  <si>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</si>
  <si>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</si>
  <si>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</si>
  <si>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</si>
  <si>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</si>
  <si>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</si>
  <si>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</si>
  <si>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</si>
  <si>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</si>
  <si>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</si>
  <si>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</si>
  <si>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</si>
  <si>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</si>
  <si>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</si>
  <si>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</si>
  <si>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</si>
  <si>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</si>
  <si>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</si>
  <si>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</si>
  <si>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</si>
  <si>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</si>
  <si>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</si>
  <si>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</si>
  <si>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</si>
  <si>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</si>
  <si>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</si>
  <si>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</si>
  <si>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</si>
  <si>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</si>
  <si>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</si>
  <si>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</si>
  <si>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</si>
  <si>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</si>
  <si>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</si>
  <si>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</si>
  <si>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</si>
  <si>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</si>
  <si>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</si>
  <si>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</si>
  <si>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</si>
  <si>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</si>
  <si>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</si>
  <si>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</si>
  <si>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</si>
  <si>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</si>
  <si>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</si>
  <si>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</si>
  <si>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</si>
  <si>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</si>
  <si>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</si>
  <si>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</si>
  <si>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</si>
  <si>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</si>
  <si>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</si>
  <si>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</si>
  <si>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</si>
  <si>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</si>
  <si>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</si>
  <si>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</si>
  <si>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</si>
  <si>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</si>
  <si>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</si>
  <si>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</si>
  <si>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</si>
  <si>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</si>
  <si>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</si>
  <si>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</si>
  <si>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</si>
  <si>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</si>
  <si>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</si>
  <si>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</si>
  <si>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</si>
  <si>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</t>
  </si>
  <si>
    <t>Del 01 de enero al 30 de junio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</si>
</sst>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D_OG">
    <pageSetUpPr fitToPage="1"/>
  </sheetPr>
  <dimension ref="B1:R160"/>
  <sheetViews>
    <sheetView showGridLines="0" tabSelected="1" zoomScale="90" zoomScaleNormal="90" workbookViewId="0">
      <selection activeCell="K12" sqref="K12"/>
    </sheetView>
  </sheetViews>
  <sheetFormatPr defaultColWidth="11.42578125" defaultRowHeight="12"/>
  <cols>
    <col min="1" max="1" width="3.5703125" style="1" customWidth="1"/>
    <col min="2" max="2" width="43.140625" style="1" customWidth="1"/>
    <col min="3" max="3" width="15.140625" style="1" bestFit="1" customWidth="1"/>
    <col min="4" max="4" width="14.28515625" style="1" bestFit="1" customWidth="1"/>
    <col min="5" max="7" width="15.140625" style="1" bestFit="1" customWidth="1"/>
    <col min="8" max="8" width="16.7109375" style="1" customWidth="1"/>
    <col min="9" max="9" width="3.7109375" style="1" customWidth="1"/>
    <col min="10" max="16384" width="11.42578125" style="1"/>
  </cols>
  <sheetData>
    <row r="1" spans="2:9" ht="15" customHeight="1" thickBot="1">
      <c r="I1" s="2" t="s">
        <v>0</v>
      </c>
    </row>
    <row r="2" spans="2:9" ht="15" customHeight="1">
      <c r="B2" s="42" t="s">
        <v>88</v>
      </c>
      <c r="C2" s="43"/>
      <c r="D2" s="43"/>
      <c r="E2" s="43"/>
      <c r="F2" s="43"/>
      <c r="G2" s="43"/>
      <c r="H2" s="44"/>
    </row>
    <row r="3" spans="2:9">
      <c r="B3" s="45" t="s">
        <v>1</v>
      </c>
      <c r="C3" s="46"/>
      <c r="D3" s="46"/>
      <c r="E3" s="46"/>
      <c r="F3" s="46"/>
      <c r="G3" s="46"/>
      <c r="H3" s="47"/>
    </row>
    <row r="4" spans="2:9">
      <c r="B4" s="45" t="s">
        <v>2</v>
      </c>
      <c r="C4" s="46"/>
      <c r="D4" s="46"/>
      <c r="E4" s="46"/>
      <c r="F4" s="46"/>
      <c r="G4" s="46"/>
      <c r="H4" s="47"/>
    </row>
    <row r="5" spans="2:9">
      <c r="B5" s="48" t="s">
        <v>89</v>
      </c>
      <c r="C5" s="49"/>
      <c r="D5" s="49"/>
      <c r="E5" s="49"/>
      <c r="F5" s="49"/>
      <c r="G5" s="49"/>
      <c r="H5" s="50"/>
    </row>
    <row r="6" spans="2:9" ht="15.75" customHeight="1" thickBot="1">
      <c r="B6" s="51" t="s">
        <v>3</v>
      </c>
      <c r="C6" s="52"/>
      <c r="D6" s="52"/>
      <c r="E6" s="52"/>
      <c r="F6" s="52"/>
      <c r="G6" s="52"/>
      <c r="H6" s="53"/>
    </row>
    <row r="7" spans="2:9" ht="24.75" customHeight="1" thickBot="1">
      <c r="B7" s="35" t="s">
        <v>4</v>
      </c>
      <c r="C7" s="37" t="s">
        <v>5</v>
      </c>
      <c r="D7" s="38"/>
      <c r="E7" s="38"/>
      <c r="F7" s="38"/>
      <c r="G7" s="39"/>
      <c r="H7" s="40" t="s">
        <v>6</v>
      </c>
    </row>
    <row r="8" spans="2:9" ht="24.75" thickBot="1">
      <c r="B8" s="36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1"/>
    </row>
    <row r="9" spans="2:9">
      <c r="B9" s="4"/>
      <c r="C9" s="5"/>
      <c r="D9" s="5"/>
      <c r="E9" s="27"/>
      <c r="F9" s="5"/>
      <c r="G9" s="5"/>
      <c r="H9" s="33"/>
    </row>
    <row r="10" spans="2:9">
      <c r="B10" s="6" t="s">
        <v>12</v>
      </c>
      <c r="C10" s="7">
        <f>SUM(C12,C20,C30,C40,C50,C60,C64,C73,C77)</f>
        <v>2308168002.8900003</v>
      </c>
      <c r="D10" s="8">
        <f>SUM(D12,D20,D30,D40,D50,D60,D64,D73,D77)</f>
        <v>0</v>
      </c>
      <c r="E10" s="28">
        <f t="shared" ref="E10:H10" si="0">SUM(E12,E20,E30,E40,E50,E60,E64,E73,E77)</f>
        <v>2308168002.8900003</v>
      </c>
      <c r="F10" s="8">
        <f t="shared" si="0"/>
        <v>1929215183.8200002</v>
      </c>
      <c r="G10" s="8">
        <f t="shared" si="0"/>
        <v>1929215183.8200002</v>
      </c>
      <c r="H10" s="28">
        <f t="shared" si="0"/>
        <v>378952819.06999993</v>
      </c>
    </row>
    <row r="11" spans="2:9">
      <c r="B11" s="6"/>
      <c r="C11" s="7"/>
      <c r="D11" s="8"/>
      <c r="E11" s="28"/>
      <c r="F11" s="8"/>
      <c r="G11" s="8"/>
      <c r="H11" s="28"/>
    </row>
    <row r="12" spans="2:9" s="9" customFormat="1" ht="14.1" customHeight="1">
      <c r="B12" s="6" t="s">
        <v>13</v>
      </c>
      <c r="C12" s="7">
        <f>SUM(C13:C19)</f>
        <v>988230092.4799999</v>
      </c>
      <c r="D12" s="7">
        <f>SUM(D13:D19)</f>
        <v>0</v>
      </c>
      <c r="E12" s="29">
        <f t="shared" ref="E12:H12" si="1">SUM(E13:E19)</f>
        <v>988230092.4799999</v>
      </c>
      <c r="F12" s="7">
        <f t="shared" si="1"/>
        <v>913704338.6500001</v>
      </c>
      <c r="G12" s="7">
        <f t="shared" si="1"/>
        <v>913704338.6500001</v>
      </c>
      <c r="H12" s="29">
        <f t="shared" si="1"/>
        <v>74525753.830000013</v>
      </c>
    </row>
    <row r="13" spans="2:9" ht="24">
      <c r="B13" s="10" t="s">
        <v>14</v>
      </c>
      <c r="C13" s="25">
        <v>625218146.32000005</v>
      </c>
      <c r="D13" s="25">
        <v>0</v>
      </c>
      <c r="E13" s="30">
        <f>SUM(C13:D13)</f>
        <v>625218146.32000005</v>
      </c>
      <c r="F13" s="26">
        <v>594360519.46000004</v>
      </c>
      <c r="G13" s="26">
        <v>594360519.46000004</v>
      </c>
      <c r="H13" s="34">
        <f>SUM(E13-F13)</f>
        <v>30857626.860000014</v>
      </c>
    </row>
    <row r="14" spans="2:9" ht="22.9" customHeight="1">
      <c r="B14" s="10" t="s">
        <v>15</v>
      </c>
      <c r="C14" s="25">
        <v>40940913.140000001</v>
      </c>
      <c r="D14" s="25">
        <v>0</v>
      </c>
      <c r="E14" s="30">
        <f t="shared" ref="E14:E79" si="2">SUM(C14:D14)</f>
        <v>40940913.140000001</v>
      </c>
      <c r="F14" s="26">
        <v>43870790.390000001</v>
      </c>
      <c r="G14" s="26">
        <v>43870790.390000001</v>
      </c>
      <c r="H14" s="34">
        <f t="shared" ref="H14:H79" si="3">SUM(E14-F14)</f>
        <v>-2929877.25</v>
      </c>
    </row>
    <row r="15" spans="2:9">
      <c r="B15" s="10" t="s">
        <v>16</v>
      </c>
      <c r="C15" s="25">
        <v>58794996.619999997</v>
      </c>
      <c r="D15" s="25">
        <v>0</v>
      </c>
      <c r="E15" s="30">
        <f t="shared" si="2"/>
        <v>58794996.619999997</v>
      </c>
      <c r="F15" s="26">
        <v>57929879.669999994</v>
      </c>
      <c r="G15" s="26">
        <v>57929879.669999994</v>
      </c>
      <c r="H15" s="34">
        <f t="shared" si="3"/>
        <v>865116.95000000298</v>
      </c>
    </row>
    <row r="16" spans="2:9">
      <c r="B16" s="10" t="s">
        <v>17</v>
      </c>
      <c r="C16" s="25">
        <v>95858225.019999996</v>
      </c>
      <c r="D16" s="25">
        <v>0</v>
      </c>
      <c r="E16" s="30">
        <f t="shared" si="2"/>
        <v>95858225.019999996</v>
      </c>
      <c r="F16" s="26">
        <v>97619694.180000007</v>
      </c>
      <c r="G16" s="26">
        <v>97619694.180000007</v>
      </c>
      <c r="H16" s="34">
        <f t="shared" si="3"/>
        <v>-1761469.1600000113</v>
      </c>
    </row>
    <row r="17" spans="2:8">
      <c r="B17" s="10" t="s">
        <v>18</v>
      </c>
      <c r="C17" s="25">
        <v>103020529.8</v>
      </c>
      <c r="D17" s="25">
        <v>0</v>
      </c>
      <c r="E17" s="30">
        <f t="shared" si="2"/>
        <v>103020529.8</v>
      </c>
      <c r="F17" s="26">
        <v>94026930.349999994</v>
      </c>
      <c r="G17" s="26">
        <v>94026930.349999994</v>
      </c>
      <c r="H17" s="34">
        <f t="shared" si="3"/>
        <v>8993599.450000003</v>
      </c>
    </row>
    <row r="18" spans="2:8">
      <c r="B18" s="10" t="s">
        <v>19</v>
      </c>
      <c r="C18" s="25">
        <v>42396614.939999998</v>
      </c>
      <c r="D18" s="25">
        <v>0</v>
      </c>
      <c r="E18" s="30">
        <f t="shared" si="2"/>
        <v>42396614.939999998</v>
      </c>
      <c r="F18" s="26">
        <v>0</v>
      </c>
      <c r="G18" s="26">
        <v>0</v>
      </c>
      <c r="H18" s="34">
        <f t="shared" si="3"/>
        <v>42396614.939999998</v>
      </c>
    </row>
    <row r="19" spans="2:8">
      <c r="B19" s="10" t="s">
        <v>20</v>
      </c>
      <c r="C19" s="25">
        <v>22000666.640000001</v>
      </c>
      <c r="D19" s="25">
        <v>0</v>
      </c>
      <c r="E19" s="30">
        <f t="shared" si="2"/>
        <v>22000666.640000001</v>
      </c>
      <c r="F19" s="26">
        <v>25896524.600000001</v>
      </c>
      <c r="G19" s="26">
        <v>25896524.600000001</v>
      </c>
      <c r="H19" s="34">
        <f t="shared" si="3"/>
        <v>-3895857.9600000009</v>
      </c>
    </row>
    <row r="20" spans="2:8" s="9" customFormat="1" ht="24">
      <c r="B20" s="12" t="s">
        <v>21</v>
      </c>
      <c r="C20" s="7">
        <f>SUM(C21:C29)</f>
        <v>293662387.94999999</v>
      </c>
      <c r="D20" s="7">
        <f t="shared" ref="D20:H20" si="4">SUM(D21:D29)</f>
        <v>0</v>
      </c>
      <c r="E20" s="29">
        <f t="shared" si="4"/>
        <v>293662387.94999999</v>
      </c>
      <c r="F20" s="7">
        <f t="shared" si="4"/>
        <v>127274581.89999999</v>
      </c>
      <c r="G20" s="7">
        <f t="shared" si="4"/>
        <v>127274581.89999999</v>
      </c>
      <c r="H20" s="29">
        <f t="shared" si="4"/>
        <v>166387806.04999998</v>
      </c>
    </row>
    <row r="21" spans="2:8" ht="24">
      <c r="B21" s="10" t="s">
        <v>22</v>
      </c>
      <c r="C21" s="25">
        <v>5739454.1399999997</v>
      </c>
      <c r="D21" s="25">
        <v>0</v>
      </c>
      <c r="E21" s="30">
        <f t="shared" si="2"/>
        <v>5739454.1399999997</v>
      </c>
      <c r="F21" s="26">
        <v>2346465.58</v>
      </c>
      <c r="G21" s="26">
        <v>2346465.58</v>
      </c>
      <c r="H21" s="34">
        <f t="shared" si="3"/>
        <v>3392988.5599999996</v>
      </c>
    </row>
    <row r="22" spans="2:8">
      <c r="B22" s="10" t="s">
        <v>23</v>
      </c>
      <c r="C22" s="25">
        <v>6140604.3200000003</v>
      </c>
      <c r="D22" s="25">
        <v>0</v>
      </c>
      <c r="E22" s="30">
        <f t="shared" si="2"/>
        <v>6140604.3200000003</v>
      </c>
      <c r="F22" s="26">
        <v>6164084.8399999999</v>
      </c>
      <c r="G22" s="26">
        <v>6164084.8399999999</v>
      </c>
      <c r="H22" s="34">
        <f t="shared" si="3"/>
        <v>-23480.519999999553</v>
      </c>
    </row>
    <row r="23" spans="2:8" ht="24">
      <c r="B23" s="10" t="s">
        <v>24</v>
      </c>
      <c r="C23" s="25">
        <v>4252767.26</v>
      </c>
      <c r="D23" s="25">
        <v>0</v>
      </c>
      <c r="E23" s="30">
        <f t="shared" si="2"/>
        <v>4252767.26</v>
      </c>
      <c r="F23" s="26">
        <v>786529.58</v>
      </c>
      <c r="G23" s="26">
        <v>786529.58</v>
      </c>
      <c r="H23" s="34">
        <f t="shared" si="3"/>
        <v>3466237.6799999997</v>
      </c>
    </row>
    <row r="24" spans="2:8" ht="24">
      <c r="B24" s="10" t="s">
        <v>25</v>
      </c>
      <c r="C24" s="25">
        <v>5424308.3799999999</v>
      </c>
      <c r="D24" s="25">
        <v>0</v>
      </c>
      <c r="E24" s="30">
        <f t="shared" si="2"/>
        <v>5424308.3799999999</v>
      </c>
      <c r="F24" s="26">
        <v>116605713.27</v>
      </c>
      <c r="G24" s="26">
        <v>116605713.27</v>
      </c>
      <c r="H24" s="34">
        <f t="shared" si="3"/>
        <v>-111181404.89</v>
      </c>
    </row>
    <row r="25" spans="2:8" ht="23.45" customHeight="1">
      <c r="B25" s="10" t="s">
        <v>26</v>
      </c>
      <c r="C25" s="25">
        <v>2050656.36</v>
      </c>
      <c r="D25" s="25">
        <v>0</v>
      </c>
      <c r="E25" s="30">
        <f t="shared" si="2"/>
        <v>2050656.36</v>
      </c>
      <c r="F25" s="26">
        <v>718301.8</v>
      </c>
      <c r="G25" s="26">
        <v>718301.8</v>
      </c>
      <c r="H25" s="34">
        <f t="shared" si="3"/>
        <v>1332354.5600000001</v>
      </c>
    </row>
    <row r="26" spans="2:8">
      <c r="B26" s="10" t="s">
        <v>27</v>
      </c>
      <c r="C26" s="25">
        <v>56318069</v>
      </c>
      <c r="D26" s="25">
        <v>0</v>
      </c>
      <c r="E26" s="30">
        <f t="shared" si="2"/>
        <v>56318069</v>
      </c>
      <c r="F26" s="26">
        <v>-80581132.450000003</v>
      </c>
      <c r="G26" s="26">
        <v>-80581132.450000003</v>
      </c>
      <c r="H26" s="34">
        <f t="shared" si="3"/>
        <v>136899201.44999999</v>
      </c>
    </row>
    <row r="27" spans="2:8" ht="24">
      <c r="B27" s="10" t="s">
        <v>28</v>
      </c>
      <c r="C27" s="25">
        <v>11634009.359999999</v>
      </c>
      <c r="D27" s="25">
        <v>0</v>
      </c>
      <c r="E27" s="30">
        <f t="shared" si="2"/>
        <v>11634009.359999999</v>
      </c>
      <c r="F27" s="26">
        <v>528445.05999999982</v>
      </c>
      <c r="G27" s="26">
        <v>528445.05999999982</v>
      </c>
      <c r="H27" s="34">
        <f t="shared" si="3"/>
        <v>11105564.299999999</v>
      </c>
    </row>
    <row r="28" spans="2:8" ht="12" customHeight="1">
      <c r="B28" s="10" t="s">
        <v>29</v>
      </c>
      <c r="C28" s="25">
        <v>95000</v>
      </c>
      <c r="D28" s="25">
        <v>0</v>
      </c>
      <c r="E28" s="30">
        <f t="shared" si="2"/>
        <v>95000</v>
      </c>
      <c r="F28" s="26">
        <v>0</v>
      </c>
      <c r="G28" s="26">
        <v>0</v>
      </c>
      <c r="H28" s="34">
        <f t="shared" si="3"/>
        <v>95000</v>
      </c>
    </row>
    <row r="29" spans="2:8" ht="25.9" customHeight="1">
      <c r="B29" s="10" t="s">
        <v>30</v>
      </c>
      <c r="C29" s="25">
        <v>202007519.13</v>
      </c>
      <c r="D29" s="25">
        <v>0</v>
      </c>
      <c r="E29" s="30">
        <f t="shared" si="2"/>
        <v>202007519.13</v>
      </c>
      <c r="F29" s="26">
        <v>80706174.219999999</v>
      </c>
      <c r="G29" s="26">
        <v>80706174.219999999</v>
      </c>
      <c r="H29" s="34">
        <f t="shared" si="3"/>
        <v>121301344.91</v>
      </c>
    </row>
    <row r="30" spans="2:8" s="9" customFormat="1" ht="24">
      <c r="B30" s="12" t="s">
        <v>31</v>
      </c>
      <c r="C30" s="7">
        <f>SUM(C31:C39)</f>
        <v>430462694.43000001</v>
      </c>
      <c r="D30" s="7">
        <f t="shared" ref="D30:H30" si="5">SUM(D31:D39)</f>
        <v>0</v>
      </c>
      <c r="E30" s="29">
        <f t="shared" si="5"/>
        <v>430462694.43000001</v>
      </c>
      <c r="F30" s="7">
        <f t="shared" si="5"/>
        <v>360690126.36999995</v>
      </c>
      <c r="G30" s="7">
        <f t="shared" si="5"/>
        <v>360690126.36999995</v>
      </c>
      <c r="H30" s="29">
        <f t="shared" si="5"/>
        <v>69772568.060000002</v>
      </c>
    </row>
    <row r="31" spans="2:8">
      <c r="B31" s="10" t="s">
        <v>32</v>
      </c>
      <c r="C31" s="25">
        <v>121863743.47</v>
      </c>
      <c r="D31" s="25">
        <v>0</v>
      </c>
      <c r="E31" s="30">
        <f t="shared" si="2"/>
        <v>121863743.47</v>
      </c>
      <c r="F31" s="26">
        <v>111149434.15000001</v>
      </c>
      <c r="G31" s="26">
        <v>111149434.15000001</v>
      </c>
      <c r="H31" s="34">
        <f t="shared" si="3"/>
        <v>10714309.319999993</v>
      </c>
    </row>
    <row r="32" spans="2:8">
      <c r="B32" s="10" t="s">
        <v>33</v>
      </c>
      <c r="C32" s="25">
        <v>6212223.3800000101</v>
      </c>
      <c r="D32" s="25">
        <v>0</v>
      </c>
      <c r="E32" s="30">
        <f t="shared" si="2"/>
        <v>6212223.3800000101</v>
      </c>
      <c r="F32" s="26">
        <v>7901181.3199999928</v>
      </c>
      <c r="G32" s="26">
        <v>7901181.3199999928</v>
      </c>
      <c r="H32" s="34">
        <f t="shared" si="3"/>
        <v>-1688957.9399999827</v>
      </c>
    </row>
    <row r="33" spans="2:8" ht="24">
      <c r="B33" s="10" t="s">
        <v>34</v>
      </c>
      <c r="C33" s="25">
        <v>16507964.609999999</v>
      </c>
      <c r="D33" s="25">
        <v>0</v>
      </c>
      <c r="E33" s="30">
        <f t="shared" si="2"/>
        <v>16507964.609999999</v>
      </c>
      <c r="F33" s="26">
        <v>2099021.13</v>
      </c>
      <c r="G33" s="26">
        <v>2099021.13</v>
      </c>
      <c r="H33" s="34">
        <f t="shared" si="3"/>
        <v>14408943.48</v>
      </c>
    </row>
    <row r="34" spans="2:8" ht="24">
      <c r="B34" s="10" t="s">
        <v>35</v>
      </c>
      <c r="C34" s="25">
        <v>28546525.48</v>
      </c>
      <c r="D34" s="25">
        <v>0</v>
      </c>
      <c r="E34" s="30">
        <f t="shared" si="2"/>
        <v>28546525.48</v>
      </c>
      <c r="F34" s="26">
        <v>32230047.489999998</v>
      </c>
      <c r="G34" s="26">
        <v>32230047.489999998</v>
      </c>
      <c r="H34" s="34">
        <f t="shared" si="3"/>
        <v>-3683522.0099999979</v>
      </c>
    </row>
    <row r="35" spans="2:8" ht="24">
      <c r="B35" s="10" t="s">
        <v>36</v>
      </c>
      <c r="C35" s="25">
        <v>193325085.38999999</v>
      </c>
      <c r="D35" s="25">
        <v>0</v>
      </c>
      <c r="E35" s="30">
        <f t="shared" si="2"/>
        <v>193325085.38999999</v>
      </c>
      <c r="F35" s="26">
        <v>165556007.34999999</v>
      </c>
      <c r="G35" s="26">
        <v>165556007.34999999</v>
      </c>
      <c r="H35" s="34">
        <f t="shared" si="3"/>
        <v>27769078.039999992</v>
      </c>
    </row>
    <row r="36" spans="2:8" ht="24">
      <c r="B36" s="10" t="s">
        <v>37</v>
      </c>
      <c r="C36" s="25">
        <v>53447258.869999997</v>
      </c>
      <c r="D36" s="25">
        <v>0</v>
      </c>
      <c r="E36" s="30">
        <f t="shared" si="2"/>
        <v>53447258.869999997</v>
      </c>
      <c r="F36" s="26">
        <v>38707157.890000001</v>
      </c>
      <c r="G36" s="26">
        <v>38707157.890000001</v>
      </c>
      <c r="H36" s="34">
        <f t="shared" si="3"/>
        <v>14740100.979999997</v>
      </c>
    </row>
    <row r="37" spans="2:8">
      <c r="B37" s="10" t="s">
        <v>38</v>
      </c>
      <c r="C37" s="25">
        <v>3604139.37</v>
      </c>
      <c r="D37" s="25">
        <v>0</v>
      </c>
      <c r="E37" s="30">
        <f t="shared" si="2"/>
        <v>3604139.37</v>
      </c>
      <c r="F37" s="26">
        <v>735364.32</v>
      </c>
      <c r="G37" s="26">
        <v>735364.32</v>
      </c>
      <c r="H37" s="34">
        <f t="shared" si="3"/>
        <v>2868775.0500000003</v>
      </c>
    </row>
    <row r="38" spans="2:8">
      <c r="B38" s="10" t="s">
        <v>39</v>
      </c>
      <c r="C38" s="25">
        <v>6426052.1799999997</v>
      </c>
      <c r="D38" s="25">
        <v>0</v>
      </c>
      <c r="E38" s="30">
        <f t="shared" si="2"/>
        <v>6426052.1799999997</v>
      </c>
      <c r="F38" s="26">
        <v>2021143.46</v>
      </c>
      <c r="G38" s="26">
        <v>2021143.46</v>
      </c>
      <c r="H38" s="34">
        <f t="shared" si="3"/>
        <v>4404908.72</v>
      </c>
    </row>
    <row r="39" spans="2:8">
      <c r="B39" s="10" t="s">
        <v>40</v>
      </c>
      <c r="C39" s="25">
        <v>529701.68000000005</v>
      </c>
      <c r="D39" s="25">
        <v>0</v>
      </c>
      <c r="E39" s="30">
        <f t="shared" si="2"/>
        <v>529701.68000000005</v>
      </c>
      <c r="F39" s="26">
        <v>290769.26</v>
      </c>
      <c r="G39" s="26">
        <v>290769.26</v>
      </c>
      <c r="H39" s="34">
        <f t="shared" si="3"/>
        <v>238932.42000000004</v>
      </c>
    </row>
    <row r="40" spans="2:8" s="9" customFormat="1" ht="25.5" customHeight="1">
      <c r="B40" s="12" t="s">
        <v>41</v>
      </c>
      <c r="C40" s="7">
        <f>SUM(C41:C49)</f>
        <v>439108951.44000006</v>
      </c>
      <c r="D40" s="7">
        <f t="shared" ref="D40:H40" si="6">SUM(D41:D49)</f>
        <v>0</v>
      </c>
      <c r="E40" s="29">
        <f t="shared" si="6"/>
        <v>439108951.44000006</v>
      </c>
      <c r="F40" s="7">
        <f t="shared" si="6"/>
        <v>422898140.24000001</v>
      </c>
      <c r="G40" s="7">
        <f t="shared" si="6"/>
        <v>422898140.24000001</v>
      </c>
      <c r="H40" s="29">
        <f t="shared" si="6"/>
        <v>16210811.200000007</v>
      </c>
    </row>
    <row r="41" spans="2:8" ht="24">
      <c r="B41" s="10" t="s">
        <v>42</v>
      </c>
      <c r="C41" s="25">
        <v>108003390.78</v>
      </c>
      <c r="D41" s="25">
        <v>0</v>
      </c>
      <c r="E41" s="30">
        <f t="shared" si="2"/>
        <v>108003390.78</v>
      </c>
      <c r="F41" s="26">
        <v>105556326.06</v>
      </c>
      <c r="G41" s="26">
        <v>105556326.06</v>
      </c>
      <c r="H41" s="34">
        <f t="shared" si="3"/>
        <v>2447064.7199999988</v>
      </c>
    </row>
    <row r="42" spans="2:8">
      <c r="B42" s="10" t="s">
        <v>43</v>
      </c>
      <c r="C42" s="25">
        <v>32164360.300000001</v>
      </c>
      <c r="D42" s="25">
        <v>0</v>
      </c>
      <c r="E42" s="30">
        <f t="shared" si="2"/>
        <v>32164360.300000001</v>
      </c>
      <c r="F42" s="26">
        <v>51249296.579999998</v>
      </c>
      <c r="G42" s="26">
        <v>51249296.579999998</v>
      </c>
      <c r="H42" s="34">
        <f t="shared" si="3"/>
        <v>-19084936.279999997</v>
      </c>
    </row>
    <row r="43" spans="2:8">
      <c r="B43" s="10" t="s">
        <v>44</v>
      </c>
      <c r="C43" s="25">
        <v>1308700</v>
      </c>
      <c r="D43" s="25">
        <v>0</v>
      </c>
      <c r="E43" s="30">
        <f t="shared" si="2"/>
        <v>1308700</v>
      </c>
      <c r="F43" s="26">
        <v>0</v>
      </c>
      <c r="G43" s="26">
        <v>0</v>
      </c>
      <c r="H43" s="34">
        <f t="shared" si="3"/>
        <v>1308700</v>
      </c>
    </row>
    <row r="44" spans="2:8">
      <c r="B44" s="10" t="s">
        <v>45</v>
      </c>
      <c r="C44" s="25">
        <v>73891477.280000001</v>
      </c>
      <c r="D44" s="25">
        <v>0</v>
      </c>
      <c r="E44" s="30">
        <f t="shared" si="2"/>
        <v>73891477.280000001</v>
      </c>
      <c r="F44" s="26">
        <v>48683365.640000001</v>
      </c>
      <c r="G44" s="26">
        <v>48683365.640000001</v>
      </c>
      <c r="H44" s="34">
        <f t="shared" si="3"/>
        <v>25208111.640000001</v>
      </c>
    </row>
    <row r="45" spans="2:8">
      <c r="B45" s="10" t="s">
        <v>46</v>
      </c>
      <c r="C45" s="25">
        <v>223741023.08000001</v>
      </c>
      <c r="D45" s="25">
        <v>0</v>
      </c>
      <c r="E45" s="30">
        <f t="shared" si="2"/>
        <v>223741023.08000001</v>
      </c>
      <c r="F45" s="26">
        <v>217409151.96000001</v>
      </c>
      <c r="G45" s="26">
        <v>217409151.96000001</v>
      </c>
      <c r="H45" s="34">
        <f t="shared" si="3"/>
        <v>6331871.1200000048</v>
      </c>
    </row>
    <row r="46" spans="2:8" ht="24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>
      <c r="B50" s="12" t="s">
        <v>51</v>
      </c>
      <c r="C50" s="7">
        <f>SUM(C51:C59)</f>
        <v>24804379</v>
      </c>
      <c r="D50" s="7">
        <f t="shared" ref="D50:H50" si="7">SUM(D51:D59)</f>
        <v>0</v>
      </c>
      <c r="E50" s="29">
        <f t="shared" si="7"/>
        <v>24804379</v>
      </c>
      <c r="F50" s="7">
        <f t="shared" si="7"/>
        <v>24774928.490000002</v>
      </c>
      <c r="G50" s="7">
        <f t="shared" si="7"/>
        <v>24774928.490000002</v>
      </c>
      <c r="H50" s="29">
        <f t="shared" si="7"/>
        <v>29450.509999997914</v>
      </c>
    </row>
    <row r="51" spans="2:8">
      <c r="B51" s="10" t="s">
        <v>52</v>
      </c>
      <c r="C51" s="25">
        <v>3400000</v>
      </c>
      <c r="D51" s="25">
        <v>0</v>
      </c>
      <c r="E51" s="30">
        <f t="shared" si="2"/>
        <v>3400000</v>
      </c>
      <c r="F51" s="26">
        <v>270058.3200000003</v>
      </c>
      <c r="G51" s="26">
        <v>270058.3200000003</v>
      </c>
      <c r="H51" s="34">
        <f t="shared" si="3"/>
        <v>3129941.6799999997</v>
      </c>
    </row>
    <row r="52" spans="2:8">
      <c r="B52" s="10" t="s">
        <v>53</v>
      </c>
      <c r="C52" s="25">
        <v>750000</v>
      </c>
      <c r="D52" s="25">
        <v>0</v>
      </c>
      <c r="E52" s="30">
        <f t="shared" si="2"/>
        <v>750000</v>
      </c>
      <c r="F52" s="26">
        <v>50868</v>
      </c>
      <c r="G52" s="26">
        <v>50868</v>
      </c>
      <c r="H52" s="34">
        <f t="shared" si="3"/>
        <v>699132</v>
      </c>
    </row>
    <row r="53" spans="2:8" ht="24">
      <c r="B53" s="10" t="s">
        <v>54</v>
      </c>
      <c r="C53" s="25">
        <v>7270000</v>
      </c>
      <c r="D53" s="25">
        <v>0</v>
      </c>
      <c r="E53" s="30">
        <f t="shared" si="2"/>
        <v>7270000</v>
      </c>
      <c r="F53" s="26">
        <v>0</v>
      </c>
      <c r="G53" s="26">
        <v>0</v>
      </c>
      <c r="H53" s="34">
        <f t="shared" si="3"/>
        <v>7270000</v>
      </c>
    </row>
    <row r="54" spans="2:8">
      <c r="B54" s="10" t="s">
        <v>55</v>
      </c>
      <c r="C54" s="25">
        <v>4861000</v>
      </c>
      <c r="D54" s="25">
        <v>0</v>
      </c>
      <c r="E54" s="30">
        <f t="shared" si="2"/>
        <v>4861000</v>
      </c>
      <c r="F54" s="26">
        <v>176500</v>
      </c>
      <c r="G54" s="26">
        <v>176500</v>
      </c>
      <c r="H54" s="34">
        <f t="shared" si="3"/>
        <v>4684500</v>
      </c>
    </row>
    <row r="55" spans="2:8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>
      <c r="B56" s="10" t="s">
        <v>57</v>
      </c>
      <c r="C56" s="25">
        <v>8523379</v>
      </c>
      <c r="D56" s="25">
        <v>0</v>
      </c>
      <c r="E56" s="30">
        <f t="shared" si="2"/>
        <v>8523379</v>
      </c>
      <c r="F56" s="26">
        <v>24277502.170000002</v>
      </c>
      <c r="G56" s="26">
        <v>24277502.170000002</v>
      </c>
      <c r="H56" s="34">
        <f t="shared" si="3"/>
        <v>-15754123.170000002</v>
      </c>
    </row>
    <row r="57" spans="2:8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>
      <c r="B60" s="6" t="s">
        <v>61</v>
      </c>
      <c r="C60" s="7">
        <f>SUM(C61:C63)</f>
        <v>99218703.899999976</v>
      </c>
      <c r="D60" s="7">
        <f t="shared" ref="D60:H60" si="8">SUM(D61:D63)</f>
        <v>0</v>
      </c>
      <c r="E60" s="29">
        <f t="shared" si="8"/>
        <v>99218703.899999976</v>
      </c>
      <c r="F60" s="7">
        <f t="shared" si="8"/>
        <v>79388283.930000007</v>
      </c>
      <c r="G60" s="7">
        <f t="shared" si="8"/>
        <v>79388283.930000007</v>
      </c>
      <c r="H60" s="29">
        <f t="shared" si="8"/>
        <v>19830419.969999969</v>
      </c>
    </row>
    <row r="61" spans="2:8">
      <c r="B61" s="10" t="s">
        <v>62</v>
      </c>
      <c r="C61" s="25">
        <v>99218703.899999976</v>
      </c>
      <c r="D61" s="25">
        <v>0</v>
      </c>
      <c r="E61" s="30">
        <f t="shared" si="2"/>
        <v>99218703.899999976</v>
      </c>
      <c r="F61" s="26">
        <v>79388283.930000007</v>
      </c>
      <c r="G61" s="26">
        <v>79388283.930000007</v>
      </c>
      <c r="H61" s="34">
        <f t="shared" si="3"/>
        <v>19830419.969999969</v>
      </c>
    </row>
    <row r="62" spans="2:8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>
      <c r="B64" s="12" t="s">
        <v>65</v>
      </c>
      <c r="C64" s="7">
        <f>SUM(C65:C72)</f>
        <v>30680793.690000001</v>
      </c>
      <c r="D64" s="7">
        <f t="shared" ref="D64:H64" si="9">SUM(D65:D72)</f>
        <v>0</v>
      </c>
      <c r="E64" s="29">
        <f t="shared" si="9"/>
        <v>30680793.690000001</v>
      </c>
      <c r="F64" s="7">
        <f t="shared" si="9"/>
        <v>0</v>
      </c>
      <c r="G64" s="7">
        <f t="shared" si="9"/>
        <v>0</v>
      </c>
      <c r="H64" s="29">
        <f t="shared" si="9"/>
        <v>30680793.690000001</v>
      </c>
    </row>
    <row r="65" spans="2:8" ht="24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>
      <c r="B72" s="10" t="s">
        <v>73</v>
      </c>
      <c r="C72" s="25">
        <v>30680793.690000001</v>
      </c>
      <c r="D72" s="25">
        <v>0</v>
      </c>
      <c r="E72" s="30">
        <f t="shared" si="2"/>
        <v>30680793.690000001</v>
      </c>
      <c r="F72" s="26">
        <v>0</v>
      </c>
      <c r="G72" s="26">
        <v>0</v>
      </c>
      <c r="H72" s="34">
        <f t="shared" si="3"/>
        <v>30680793.690000001</v>
      </c>
    </row>
    <row r="73" spans="2:8" s="9" customFormat="1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>
      <c r="B77" s="6" t="s">
        <v>78</v>
      </c>
      <c r="C77" s="7">
        <f>SUM(C78:C84)</f>
        <v>2000000</v>
      </c>
      <c r="D77" s="7">
        <f t="shared" ref="D77:H77" si="11">SUM(D78:D84)</f>
        <v>0</v>
      </c>
      <c r="E77" s="29">
        <f t="shared" si="11"/>
        <v>2000000</v>
      </c>
      <c r="F77" s="7">
        <f t="shared" si="11"/>
        <v>484784.24</v>
      </c>
      <c r="G77" s="7">
        <f t="shared" si="11"/>
        <v>484784.24</v>
      </c>
      <c r="H77" s="29">
        <f t="shared" si="11"/>
        <v>1515215.76</v>
      </c>
    </row>
    <row r="78" spans="2:8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>
      <c r="B79" s="10" t="s">
        <v>80</v>
      </c>
      <c r="C79" s="25">
        <v>2000000</v>
      </c>
      <c r="D79" s="25">
        <v>0</v>
      </c>
      <c r="E79" s="30">
        <f t="shared" si="2"/>
        <v>2000000</v>
      </c>
      <c r="F79" s="26">
        <v>484784.24</v>
      </c>
      <c r="G79" s="25">
        <v>484784.24</v>
      </c>
      <c r="H79" s="34">
        <f t="shared" si="3"/>
        <v>1515215.76</v>
      </c>
    </row>
    <row r="80" spans="2:8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>
      <c r="B85" s="16" t="s">
        <v>86</v>
      </c>
      <c r="C85" s="17">
        <f>SUM(C86,C94,C104,C114,C124,C134,C138,C147,C151)</f>
        <v>465239031.01999998</v>
      </c>
      <c r="D85" s="17">
        <f t="shared" ref="D85:H85" si="14">SUM(D86,D94,D104,D114,D124,D134,D138,D147,D151)</f>
        <v>0</v>
      </c>
      <c r="E85" s="31">
        <f t="shared" si="14"/>
        <v>465239031.01999998</v>
      </c>
      <c r="F85" s="17">
        <f t="shared" si="14"/>
        <v>478478623.85000002</v>
      </c>
      <c r="G85" s="17">
        <f t="shared" si="14"/>
        <v>478478623.85000002</v>
      </c>
      <c r="H85" s="31">
        <f t="shared" si="14"/>
        <v>-13239592.829999998</v>
      </c>
      <c r="M85" s="18"/>
    </row>
    <row r="86" spans="2:13">
      <c r="B86" s="19" t="s">
        <v>13</v>
      </c>
      <c r="C86" s="7">
        <f>SUM(C87:C93)</f>
        <v>13272187.5</v>
      </c>
      <c r="D86" s="7">
        <f t="shared" ref="D86:H86" si="15">SUM(D87:D93)</f>
        <v>0</v>
      </c>
      <c r="E86" s="29">
        <f t="shared" si="15"/>
        <v>13272187.5</v>
      </c>
      <c r="F86" s="7">
        <f t="shared" si="15"/>
        <v>44812821.899999999</v>
      </c>
      <c r="G86" s="7">
        <f t="shared" si="15"/>
        <v>44812821.899999999</v>
      </c>
      <c r="H86" s="29">
        <f t="shared" si="15"/>
        <v>-31540634.399999999</v>
      </c>
    </row>
    <row r="87" spans="2:13" ht="24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41548481.659999996</v>
      </c>
      <c r="G87" s="26">
        <v>41548481.659999996</v>
      </c>
      <c r="H87" s="34">
        <f t="shared" ref="H87:H153" si="16">SUM(E87-F87)</f>
        <v>-41548481.659999996</v>
      </c>
    </row>
    <row r="88" spans="2:13" ht="24.6" customHeight="1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1348772.74</v>
      </c>
      <c r="G89" s="26">
        <v>1348772.74</v>
      </c>
      <c r="H89" s="34">
        <f t="shared" si="16"/>
        <v>-1348772.74</v>
      </c>
    </row>
    <row r="90" spans="2:13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1915567.5</v>
      </c>
      <c r="G91" s="26">
        <v>1915567.5</v>
      </c>
      <c r="H91" s="34">
        <f t="shared" si="16"/>
        <v>-1915567.5</v>
      </c>
    </row>
    <row r="92" spans="2:13">
      <c r="B92" s="10" t="s">
        <v>19</v>
      </c>
      <c r="C92" s="25">
        <v>13272187.5</v>
      </c>
      <c r="D92" s="25">
        <v>0</v>
      </c>
      <c r="E92" s="30">
        <f t="shared" si="17"/>
        <v>13272187.5</v>
      </c>
      <c r="F92" s="26">
        <v>0</v>
      </c>
      <c r="G92" s="26">
        <v>0</v>
      </c>
      <c r="H92" s="34">
        <f t="shared" si="16"/>
        <v>13272187.5</v>
      </c>
    </row>
    <row r="93" spans="2:13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115652804.78</v>
      </c>
      <c r="G94" s="7">
        <f t="shared" si="18"/>
        <v>115652804.78</v>
      </c>
      <c r="H94" s="29">
        <f t="shared" si="18"/>
        <v>-115652804.78</v>
      </c>
    </row>
    <row r="95" spans="2:13" ht="24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113581137.98</v>
      </c>
      <c r="G100" s="26">
        <v>113581137.98</v>
      </c>
      <c r="H100" s="34">
        <f t="shared" si="16"/>
        <v>-113581137.98</v>
      </c>
      <c r="R100" s="2"/>
    </row>
    <row r="101" spans="2:18" ht="24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2071666.8</v>
      </c>
      <c r="G101" s="26">
        <v>2071666.8</v>
      </c>
      <c r="H101" s="34">
        <f t="shared" si="16"/>
        <v>-2071666.8</v>
      </c>
    </row>
    <row r="102" spans="2:18" ht="12.6" customHeight="1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>
      <c r="B104" s="20" t="s">
        <v>31</v>
      </c>
      <c r="C104" s="7">
        <f>SUM(C105:C113)</f>
        <v>101692554.52</v>
      </c>
      <c r="D104" s="7">
        <f t="shared" ref="D104:H104" si="19">SUM(D105:D113)</f>
        <v>0</v>
      </c>
      <c r="E104" s="29">
        <f t="shared" si="19"/>
        <v>101692554.52</v>
      </c>
      <c r="F104" s="7">
        <f t="shared" si="19"/>
        <v>80131830.010000005</v>
      </c>
      <c r="G104" s="7">
        <f t="shared" si="19"/>
        <v>80131830.010000005</v>
      </c>
      <c r="H104" s="29">
        <f t="shared" si="19"/>
        <v>21560724.50999999</v>
      </c>
    </row>
    <row r="105" spans="2:18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>
      <c r="B106" s="10" t="s">
        <v>33</v>
      </c>
      <c r="C106" s="25">
        <v>101692554.52</v>
      </c>
      <c r="D106" s="25">
        <v>0</v>
      </c>
      <c r="E106" s="30">
        <f t="shared" si="17"/>
        <v>101692554.52</v>
      </c>
      <c r="F106" s="26">
        <v>80131830.010000005</v>
      </c>
      <c r="G106" s="26">
        <v>80131830.010000005</v>
      </c>
      <c r="H106" s="34">
        <f t="shared" si="16"/>
        <v>21560724.50999999</v>
      </c>
    </row>
    <row r="107" spans="2:18" ht="24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/>
      <c r="G119" s="26">
        <v>0</v>
      </c>
      <c r="H119" s="34">
        <f t="shared" si="16"/>
        <v>0</v>
      </c>
    </row>
    <row r="120" spans="2:8" ht="24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/>
      <c r="G120" s="26">
        <v>0</v>
      </c>
      <c r="H120" s="34">
        <f t="shared" si="16"/>
        <v>0</v>
      </c>
    </row>
    <row r="121" spans="2:8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>
      <c r="B124" s="20" t="s">
        <v>51</v>
      </c>
      <c r="C124" s="7">
        <f>SUM(C125:C133)</f>
        <v>20560000</v>
      </c>
      <c r="D124" s="7">
        <f t="shared" ref="D124:H124" si="21">SUM(D125:D133)</f>
        <v>0</v>
      </c>
      <c r="E124" s="29">
        <f t="shared" si="21"/>
        <v>20560000</v>
      </c>
      <c r="F124" s="7">
        <f t="shared" si="21"/>
        <v>19842446.27</v>
      </c>
      <c r="G124" s="7">
        <f t="shared" si="21"/>
        <v>19842446.27</v>
      </c>
      <c r="H124" s="29">
        <f t="shared" si="21"/>
        <v>717553.73000000045</v>
      </c>
    </row>
    <row r="125" spans="2:8">
      <c r="B125" s="10" t="s">
        <v>52</v>
      </c>
      <c r="C125" s="25">
        <v>11960000</v>
      </c>
      <c r="D125" s="25">
        <v>0</v>
      </c>
      <c r="E125" s="30">
        <f t="shared" si="17"/>
        <v>11960000</v>
      </c>
      <c r="F125" s="26">
        <v>9528593.4100000001</v>
      </c>
      <c r="G125" s="26">
        <v>9528593.4100000001</v>
      </c>
      <c r="H125" s="34">
        <f t="shared" si="16"/>
        <v>2431406.59</v>
      </c>
    </row>
    <row r="126" spans="2:8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1159738.56</v>
      </c>
      <c r="G126" s="26">
        <v>1159738.56</v>
      </c>
      <c r="H126" s="34">
        <f t="shared" si="16"/>
        <v>-1159738.56</v>
      </c>
    </row>
    <row r="127" spans="2:8" ht="24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611409.6</v>
      </c>
      <c r="G127" s="26">
        <v>611409.6</v>
      </c>
      <c r="H127" s="34">
        <f t="shared" si="16"/>
        <v>-611409.6</v>
      </c>
    </row>
    <row r="128" spans="2:8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>
      <c r="B129" s="10" t="s">
        <v>56</v>
      </c>
      <c r="C129" s="25">
        <v>8600000</v>
      </c>
      <c r="D129" s="25">
        <v>0</v>
      </c>
      <c r="E129" s="30">
        <f t="shared" si="17"/>
        <v>8600000</v>
      </c>
      <c r="F129" s="26">
        <v>0</v>
      </c>
      <c r="G129" s="26">
        <v>0</v>
      </c>
      <c r="H129" s="34">
        <f t="shared" si="16"/>
        <v>8600000</v>
      </c>
    </row>
    <row r="130" spans="2:8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8542704.6999999993</v>
      </c>
      <c r="G130" s="26">
        <v>8542704.6999999993</v>
      </c>
      <c r="H130" s="34">
        <f t="shared" si="16"/>
        <v>-8542704.6999999993</v>
      </c>
    </row>
    <row r="131" spans="2:8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>
      <c r="B134" s="19" t="s">
        <v>61</v>
      </c>
      <c r="C134" s="7">
        <f>SUM(C135:C137)</f>
        <v>329714289</v>
      </c>
      <c r="D134" s="7">
        <f t="shared" ref="D134:H134" si="22">SUM(D135:D137)</f>
        <v>0</v>
      </c>
      <c r="E134" s="29">
        <f t="shared" si="22"/>
        <v>329714289</v>
      </c>
      <c r="F134" s="7">
        <f t="shared" si="22"/>
        <v>218038720.88999999</v>
      </c>
      <c r="G134" s="7">
        <f t="shared" si="22"/>
        <v>218038720.88999999</v>
      </c>
      <c r="H134" s="29">
        <f t="shared" si="22"/>
        <v>111675568.11000001</v>
      </c>
    </row>
    <row r="135" spans="2:8">
      <c r="B135" s="10" t="s">
        <v>62</v>
      </c>
      <c r="C135" s="25">
        <v>329714289</v>
      </c>
      <c r="D135" s="26">
        <v>0</v>
      </c>
      <c r="E135" s="30">
        <f t="shared" si="17"/>
        <v>329714289</v>
      </c>
      <c r="F135" s="26">
        <v>218038720.88999999</v>
      </c>
      <c r="G135" s="26">
        <v>218038720.88999999</v>
      </c>
      <c r="H135" s="34">
        <f t="shared" si="16"/>
        <v>111675568.11000001</v>
      </c>
    </row>
    <row r="136" spans="2:8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12" customHeight="1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>
      <c r="B159" s="22"/>
      <c r="C159" s="11"/>
      <c r="D159" s="11"/>
      <c r="E159" s="30"/>
      <c r="F159" s="11"/>
      <c r="G159" s="11"/>
      <c r="H159" s="30"/>
    </row>
    <row r="160" spans="2:8" ht="12.75" thickBot="1">
      <c r="B160" s="23" t="s">
        <v>87</v>
      </c>
      <c r="C160" s="24">
        <f>SUM(C10,C85)</f>
        <v>2773407033.9100003</v>
      </c>
      <c r="D160" s="24">
        <f t="shared" ref="D160:G160" si="28">SUM(D10,D85)</f>
        <v>0</v>
      </c>
      <c r="E160" s="32">
        <f>SUM(E10,E85)</f>
        <v>2773407033.9100003</v>
      </c>
      <c r="F160" s="24">
        <f t="shared" si="28"/>
        <v>2407693807.6700001</v>
      </c>
      <c r="G160" s="24">
        <f t="shared" si="28"/>
        <v>2407693807.6700001</v>
      </c>
      <c r="H160" s="32">
        <f>SUM(H10,H85)</f>
        <v>365713226.23999995</v>
      </c>
    </row>
  </sheetData>
  <sheetProtection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15748031496062992" bottom="0.15748031496062992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EAEPED_OG</vt:lpstr>
      <vt:lpstr>EAEPED_OG!Print_Area</vt:lpstr>
      <vt:lpstr>EAEPED_OG!Print_Titles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2021-08-03T22:25:21Z</cp:lastPrinted>
  <dcterms:created xsi:type="dcterms:W3CDTF">2020-01-08T21:14:59Z</dcterms:created>
  <dcterms:modified xsi:type="dcterms:W3CDTF">2021-08-03T22:25:34Z</dcterms:modified>
</cp:coreProperties>
</file>